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DHANA FOREST\Kenya\Finances\Budget\"/>
    </mc:Choice>
  </mc:AlternateContent>
  <bookViews>
    <workbookView xWindow="150" yWindow="510" windowWidth="18855" windowHeight="7875"/>
  </bookViews>
  <sheets>
    <sheet name="Sadhana Forest Keny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61" i="1" l="1"/>
  <c r="J61" i="1" s="1"/>
  <c r="F61" i="1"/>
  <c r="H64" i="1"/>
  <c r="J64" i="1" s="1"/>
  <c r="F64" i="1"/>
  <c r="I68" i="1" l="1"/>
  <c r="H67" i="1"/>
  <c r="J67" i="1" s="1"/>
  <c r="F67" i="1"/>
  <c r="H66" i="1"/>
  <c r="J66" i="1" s="1"/>
  <c r="F66" i="1"/>
  <c r="H65" i="1"/>
  <c r="J65" i="1" s="1"/>
  <c r="F65" i="1"/>
  <c r="H62" i="1"/>
  <c r="J62" i="1" s="1"/>
  <c r="F62" i="1"/>
  <c r="H60" i="1"/>
  <c r="F60" i="1"/>
  <c r="I57" i="1"/>
  <c r="H56" i="1"/>
  <c r="J56" i="1" s="1"/>
  <c r="F56" i="1"/>
  <c r="H55" i="1"/>
  <c r="J55" i="1" s="1"/>
  <c r="F55" i="1"/>
  <c r="H54" i="1"/>
  <c r="J54" i="1" s="1"/>
  <c r="F54" i="1"/>
  <c r="H53" i="1"/>
  <c r="J53" i="1" s="1"/>
  <c r="F53" i="1"/>
  <c r="H52" i="1"/>
  <c r="J52" i="1" s="1"/>
  <c r="F52" i="1"/>
  <c r="H51" i="1"/>
  <c r="J51" i="1" s="1"/>
  <c r="F51" i="1"/>
  <c r="H50" i="1"/>
  <c r="J50" i="1" s="1"/>
  <c r="F50" i="1"/>
  <c r="H49" i="1"/>
  <c r="J49" i="1" s="1"/>
  <c r="F49" i="1"/>
  <c r="H48" i="1"/>
  <c r="J48" i="1" s="1"/>
  <c r="F48" i="1"/>
  <c r="H47" i="1"/>
  <c r="J47" i="1" s="1"/>
  <c r="F47" i="1"/>
  <c r="H63" i="1"/>
  <c r="J63" i="1" s="1"/>
  <c r="F63" i="1"/>
  <c r="H46" i="1"/>
  <c r="J46" i="1" s="1"/>
  <c r="F46" i="1"/>
  <c r="H44" i="1"/>
  <c r="J44" i="1" s="1"/>
  <c r="F44" i="1"/>
  <c r="H43" i="1"/>
  <c r="J43" i="1" s="1"/>
  <c r="F43" i="1"/>
  <c r="H42" i="1"/>
  <c r="J42" i="1" s="1"/>
  <c r="F42" i="1"/>
  <c r="I38" i="1"/>
  <c r="H37" i="1"/>
  <c r="J37" i="1" s="1"/>
  <c r="F37" i="1"/>
  <c r="H36" i="1"/>
  <c r="F36" i="1"/>
  <c r="H35" i="1"/>
  <c r="J35" i="1" s="1"/>
  <c r="I32" i="1"/>
  <c r="H31" i="1"/>
  <c r="J31" i="1" s="1"/>
  <c r="F31" i="1"/>
  <c r="J30" i="1"/>
  <c r="H30" i="1"/>
  <c r="F30" i="1"/>
  <c r="H29" i="1"/>
  <c r="J29" i="1" s="1"/>
  <c r="F29" i="1"/>
  <c r="H28" i="1"/>
  <c r="J28" i="1" s="1"/>
  <c r="F28" i="1"/>
  <c r="H27" i="1"/>
  <c r="J27" i="1" s="1"/>
  <c r="F27" i="1"/>
  <c r="I24" i="1"/>
  <c r="H23" i="1"/>
  <c r="J23" i="1" s="1"/>
  <c r="F23" i="1"/>
  <c r="H22" i="1"/>
  <c r="J22" i="1" s="1"/>
  <c r="F22" i="1"/>
  <c r="H21" i="1"/>
  <c r="J21" i="1" s="1"/>
  <c r="F21" i="1"/>
  <c r="J20" i="1"/>
  <c r="H20" i="1"/>
  <c r="F20" i="1"/>
  <c r="H19" i="1"/>
  <c r="J19" i="1" s="1"/>
  <c r="F19" i="1"/>
  <c r="H18" i="1"/>
  <c r="F18" i="1"/>
  <c r="H14" i="1"/>
  <c r="J14" i="1" s="1"/>
  <c r="F14" i="1"/>
  <c r="H13" i="1"/>
  <c r="J13" i="1" s="1"/>
  <c r="F13" i="1"/>
  <c r="H12" i="1"/>
  <c r="J12" i="1" s="1"/>
  <c r="F12" i="1"/>
  <c r="H11" i="1"/>
  <c r="J11" i="1" s="1"/>
  <c r="F11" i="1"/>
  <c r="H10" i="1"/>
  <c r="J10" i="1" s="1"/>
  <c r="F10" i="1"/>
  <c r="H9" i="1"/>
  <c r="J9" i="1" s="1"/>
  <c r="F9" i="1"/>
  <c r="H38" i="1" l="1"/>
  <c r="H24" i="1"/>
  <c r="H68" i="1"/>
  <c r="J18" i="1"/>
  <c r="J24" i="1" s="1"/>
  <c r="H57" i="1"/>
  <c r="I69" i="1"/>
  <c r="J60" i="1"/>
  <c r="J68" i="1" s="1"/>
  <c r="J69" i="1" s="1"/>
  <c r="J15" i="1"/>
  <c r="J32" i="1"/>
  <c r="J57" i="1"/>
  <c r="H15" i="1"/>
  <c r="H32" i="1"/>
  <c r="J36" i="1"/>
  <c r="J38" i="1" s="1"/>
  <c r="H69" i="1" l="1"/>
</calcChain>
</file>

<file path=xl/sharedStrings.xml><?xml version="1.0" encoding="utf-8"?>
<sst xmlns="http://schemas.openxmlformats.org/spreadsheetml/2006/main" count="112" uniqueCount="109">
  <si>
    <t>Sadhana Forest Kenya</t>
  </si>
  <si>
    <t>Description</t>
  </si>
  <si>
    <t>Unit of Measure</t>
  </si>
  <si>
    <t>Units</t>
  </si>
  <si>
    <t>L.O.E</t>
  </si>
  <si>
    <t>Unit Cost (KSH)</t>
  </si>
  <si>
    <t>Unit Cost (USD)</t>
  </si>
  <si>
    <t>Frequency</t>
  </si>
  <si>
    <t>Total (KSH)</t>
  </si>
  <si>
    <t>Total (KSH)</t>
  </si>
  <si>
    <t>Total (USD)</t>
  </si>
  <si>
    <t>1. Support Costs</t>
  </si>
  <si>
    <t>1.1 Staff</t>
  </si>
  <si>
    <t>Long-Term Volunteer Stipends</t>
  </si>
  <si>
    <t>Month</t>
  </si>
  <si>
    <t>Project Development Officer</t>
  </si>
  <si>
    <t>Month</t>
  </si>
  <si>
    <t>Watchmen (5)</t>
  </si>
  <si>
    <t>Month</t>
  </si>
  <si>
    <t>Month</t>
  </si>
  <si>
    <t>Administrator</t>
  </si>
  <si>
    <t>Month</t>
  </si>
  <si>
    <t>Community Support Officer (Part Time)</t>
  </si>
  <si>
    <t>Month</t>
  </si>
  <si>
    <t>Sub-total</t>
  </si>
  <si>
    <t>1.2 Equipment</t>
  </si>
  <si>
    <t>Office Construction (Materials and Labour)</t>
  </si>
  <si>
    <t>Lumpsum</t>
  </si>
  <si>
    <t>Directors Accommodation (Materials and Labour)</t>
  </si>
  <si>
    <t>Lumpsum</t>
  </si>
  <si>
    <t>Kitchen Equipment</t>
  </si>
  <si>
    <t>Lumpsum</t>
  </si>
  <si>
    <t>Piece</t>
  </si>
  <si>
    <t>Printer</t>
  </si>
  <si>
    <t>Piece</t>
  </si>
  <si>
    <t>Projector/Screen</t>
  </si>
  <si>
    <t>Piece</t>
  </si>
  <si>
    <t>Sub-total</t>
  </si>
  <si>
    <t>1.3 Operating</t>
  </si>
  <si>
    <t>Food and Water for Volunteers</t>
  </si>
  <si>
    <t>Day</t>
  </si>
  <si>
    <t>Home Goods and Supplies</t>
  </si>
  <si>
    <t>Month</t>
  </si>
  <si>
    <t>Motorbike (Fuel and Maintenance)</t>
  </si>
  <si>
    <t>Month</t>
  </si>
  <si>
    <t>Communication Costs (Airtime and Internet)</t>
  </si>
  <si>
    <t>Month</t>
  </si>
  <si>
    <t>Supplies and Stationaries (Including Volunteer Medical Costs)</t>
  </si>
  <si>
    <t>Month</t>
  </si>
  <si>
    <t>Sub-total</t>
  </si>
  <si>
    <t>1.4 Travel</t>
  </si>
  <si>
    <t>Transport and Food Costs During Local Travel</t>
  </si>
  <si>
    <t>Month</t>
  </si>
  <si>
    <t>Transport Costs During Long-Distance Travel</t>
  </si>
  <si>
    <t>Day</t>
  </si>
  <si>
    <t>Staff Food and Accommodation During Long-Distance Travel</t>
  </si>
  <si>
    <t>Day</t>
  </si>
  <si>
    <t>Sub-total</t>
  </si>
  <si>
    <t>2. Implementation Costs</t>
  </si>
  <si>
    <t>2.2 Community Agro-Forestry Learning Centre (Trainings and Infrastructure Development for Demonstrations)</t>
  </si>
  <si>
    <t>Training Supplies and Stationaries</t>
  </si>
  <si>
    <t>Session</t>
  </si>
  <si>
    <t>Reverse Osmosis System (Materials and Installation)</t>
  </si>
  <si>
    <t>Piece</t>
  </si>
  <si>
    <t>Structure</t>
  </si>
  <si>
    <t>Tree Seeds</t>
  </si>
  <si>
    <t>KG</t>
  </si>
  <si>
    <t>Tree Seedlings</t>
  </si>
  <si>
    <t>Piece</t>
  </si>
  <si>
    <t>Trainers Huts (Materials and Labour)</t>
  </si>
  <si>
    <t>Structure</t>
  </si>
  <si>
    <t>Nursery and Forest Tools</t>
  </si>
  <si>
    <t>Piece</t>
  </si>
  <si>
    <t>Dormitories Construction (Materials, 25 Pax Capacity Each, and Labour)</t>
  </si>
  <si>
    <t>Structure</t>
  </si>
  <si>
    <t>Latrine Construction (Materials and Labour)</t>
  </si>
  <si>
    <t>Structure</t>
  </si>
  <si>
    <t>Fencing (Maintenance)</t>
  </si>
  <si>
    <t>Meter</t>
  </si>
  <si>
    <t>Plumbing (Maintenance)</t>
  </si>
  <si>
    <t>Lumpsum</t>
  </si>
  <si>
    <t>Wiring and Lighting (Maintenance)</t>
  </si>
  <si>
    <t>Lumpsum</t>
  </si>
  <si>
    <t>there is an error in the formula calculation here. Kindly adjust.    OK: Error corrected</t>
  </si>
  <si>
    <t>Water Storage Unit (Materials and Labour)</t>
  </si>
  <si>
    <t>Structure</t>
  </si>
  <si>
    <t>Inverter and MCB Box for Kitchen Electrical (Materials and Installation)</t>
  </si>
  <si>
    <t>Piece</t>
  </si>
  <si>
    <t>Secondary Battery Bank for Solar/Wind System (Materials and Installation)</t>
  </si>
  <si>
    <t>Piece</t>
  </si>
  <si>
    <t>Sub-total</t>
  </si>
  <si>
    <t>2.3 Community Extension Services (Outreach and Materials)</t>
  </si>
  <si>
    <t>Piece</t>
  </si>
  <si>
    <t>Community Outreach Through Radio Shows (Airtime and Translation)</t>
  </si>
  <si>
    <t>Month</t>
  </si>
  <si>
    <t>Bicycles for Community Outreach and Mobilization</t>
  </si>
  <si>
    <t>Piece</t>
  </si>
  <si>
    <t>Community Engagement Supplies and Stationaries</t>
  </si>
  <si>
    <t>Month</t>
  </si>
  <si>
    <t>Sub-total</t>
  </si>
  <si>
    <t>GRAND TOTAL</t>
  </si>
  <si>
    <t>Third Fully-shaded, Raised Bed Tree Nursery (Materials, 100,000 Seedling Capacity, and Labour)</t>
  </si>
  <si>
    <t>Vehicle Trailer/Luggage Rack</t>
  </si>
  <si>
    <t>Community Liaison Officer (2)</t>
  </si>
  <si>
    <t>Laptops (3)</t>
  </si>
  <si>
    <t>Tree Distribution Vehicles (Fuel and Maintenance)</t>
  </si>
  <si>
    <t>Tree Planting Labour (10 pax, 5 times per week)</t>
  </si>
  <si>
    <t>Long-Term Food Security for 4000 Samburus in Kenya</t>
  </si>
  <si>
    <t>Second Tree Distribution Vehicle - Hino 500 3T 4x4 Truck (Including Customized Bed for Transporting Tree Planting Crew, 4000 Lt Water, Trees and Tools)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</si>
</sst>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_-;\-* #,##0_-;_-* &quot;-&quot;??_-;_-@"/>
    <numFmt numFmtId="165" formatCode="_(* #,##0_);_(* \(#,##0\);_(* &quot;-&quot;??_);_(@_)"/>
    <numFmt numFmtId="166" formatCode="_ * #,##0_ ;_ * \-#,##0_ ;_ * &quot;-&quot;??_ ;_ @_ "/>
  </numFmts>
  <fonts count="11">
    <font>
      <sz val="10"/>
      <name val="Arial"/>
    </font>
    <font>
      <b/>
      <sz val="18"/>
      <color rgb="FF00B050"/>
      <name val="Calibri"/>
    </font>
    <font>
      <sz val="11"/>
      <name val="Calibri"/>
    </font>
    <font>
      <b/>
      <sz val="18"/>
      <color rgb="FF002060"/>
      <name val="Calibri"/>
    </font>
    <font>
      <b/>
      <i/>
      <sz val="11"/>
      <color rgb="FFFF0000"/>
      <name val="Calibri"/>
    </font>
    <font>
      <b/>
      <i/>
      <sz val="11"/>
      <color rgb="FF00B050"/>
      <name val="Calibri"/>
    </font>
    <font>
      <b/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  <fill>
      <patternFill patternType="solid">
        <fgColor rgb="FF9BBB59"/>
        <bgColor rgb="FF9BBB59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top"/>
    </xf>
    <xf numFmtId="0" fontId="6" fillId="2" borderId="2" xfId="0" applyFont="1" applyFill="1" applyBorder="1" applyAlignment="1">
      <alignment horizontal="left" vertical="top" wrapText="1"/>
    </xf>
    <xf numFmtId="0" fontId="6" fillId="2" borderId="1" xfId="0" applyFont="1" applyFill="1" applyBorder="1"/>
    <xf numFmtId="43" fontId="2" fillId="2" borderId="1" xfId="0" applyNumberFormat="1" applyFont="1" applyFill="1" applyBorder="1"/>
    <xf numFmtId="0" fontId="6" fillId="3" borderId="3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right" wrapText="1"/>
    </xf>
    <xf numFmtId="9" fontId="2" fillId="2" borderId="3" xfId="0" applyNumberFormat="1" applyFont="1" applyFill="1" applyBorder="1" applyAlignment="1">
      <alignment horizontal="right" wrapText="1"/>
    </xf>
    <xf numFmtId="3" fontId="2" fillId="2" borderId="3" xfId="0" applyNumberFormat="1" applyFont="1" applyFill="1" applyBorder="1" applyAlignment="1">
      <alignment horizontal="right" wrapText="1"/>
    </xf>
    <xf numFmtId="1" fontId="2" fillId="2" borderId="3" xfId="0" applyNumberFormat="1" applyFont="1" applyFill="1" applyBorder="1"/>
    <xf numFmtId="164" fontId="2" fillId="2" borderId="3" xfId="0" applyNumberFormat="1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center" wrapText="1"/>
    </xf>
    <xf numFmtId="165" fontId="2" fillId="2" borderId="3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wrapText="1"/>
    </xf>
    <xf numFmtId="9" fontId="2" fillId="2" borderId="3" xfId="0" applyNumberFormat="1" applyFont="1" applyFill="1" applyBorder="1" applyAlignment="1">
      <alignment wrapText="1"/>
    </xf>
    <xf numFmtId="0" fontId="6" fillId="2" borderId="3" xfId="0" applyFont="1" applyFill="1" applyBorder="1" applyAlignment="1">
      <alignment horizontal="right" wrapText="1"/>
    </xf>
    <xf numFmtId="3" fontId="2" fillId="2" borderId="3" xfId="0" applyNumberFormat="1" applyFont="1" applyFill="1" applyBorder="1" applyAlignment="1">
      <alignment wrapText="1"/>
    </xf>
    <xf numFmtId="164" fontId="6" fillId="5" borderId="3" xfId="0" applyNumberFormat="1" applyFont="1" applyFill="1" applyBorder="1" applyAlignment="1">
      <alignment horizontal="right" vertical="center" wrapText="1"/>
    </xf>
    <xf numFmtId="164" fontId="6" fillId="2" borderId="3" xfId="0" applyNumberFormat="1" applyFont="1" applyFill="1" applyBorder="1" applyAlignment="1">
      <alignment vertical="center"/>
    </xf>
    <xf numFmtId="164" fontId="6" fillId="5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wrapText="1"/>
    </xf>
    <xf numFmtId="165" fontId="2" fillId="2" borderId="3" xfId="0" applyNumberFormat="1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vertical="top" wrapText="1"/>
    </xf>
    <xf numFmtId="3" fontId="2" fillId="2" borderId="3" xfId="0" applyNumberFormat="1" applyFont="1" applyFill="1" applyBorder="1" applyAlignment="1">
      <alignment vertical="top" wrapText="1"/>
    </xf>
    <xf numFmtId="0" fontId="6" fillId="5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left" wrapText="1"/>
    </xf>
    <xf numFmtId="166" fontId="2" fillId="2" borderId="3" xfId="0" applyNumberFormat="1" applyFont="1" applyFill="1" applyBorder="1" applyAlignment="1">
      <alignment horizontal="center" wrapText="1"/>
    </xf>
    <xf numFmtId="166" fontId="2" fillId="2" borderId="3" xfId="0" applyNumberFormat="1" applyFont="1" applyFill="1" applyBorder="1" applyAlignment="1">
      <alignment wrapText="1"/>
    </xf>
    <xf numFmtId="0" fontId="6" fillId="5" borderId="3" xfId="0" applyFont="1" applyFill="1" applyBorder="1" applyAlignment="1">
      <alignment horizontal="left" wrapText="1"/>
    </xf>
    <xf numFmtId="164" fontId="6" fillId="5" borderId="3" xfId="0" applyNumberFormat="1" applyFont="1" applyFill="1" applyBorder="1" applyAlignment="1">
      <alignment horizontal="left" wrapText="1"/>
    </xf>
    <xf numFmtId="164" fontId="6" fillId="5" borderId="3" xfId="0" applyNumberFormat="1" applyFont="1" applyFill="1" applyBorder="1" applyAlignment="1">
      <alignment horizontal="right" wrapText="1"/>
    </xf>
    <xf numFmtId="165" fontId="2" fillId="2" borderId="3" xfId="0" applyNumberFormat="1" applyFont="1" applyFill="1" applyBorder="1" applyAlignment="1">
      <alignment wrapText="1"/>
    </xf>
    <xf numFmtId="165" fontId="2" fillId="2" borderId="3" xfId="0" applyNumberFormat="1" applyFont="1" applyFill="1" applyBorder="1" applyAlignment="1">
      <alignment horizontal="left" wrapText="1"/>
    </xf>
    <xf numFmtId="166" fontId="2" fillId="2" borderId="3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center" vertical="top" wrapText="1"/>
    </xf>
    <xf numFmtId="165" fontId="2" fillId="2" borderId="3" xfId="0" applyNumberFormat="1" applyFont="1" applyFill="1" applyBorder="1" applyAlignment="1">
      <alignment horizontal="right"/>
    </xf>
    <xf numFmtId="43" fontId="2" fillId="2" borderId="3" xfId="0" applyNumberFormat="1" applyFont="1" applyFill="1" applyBorder="1"/>
    <xf numFmtId="0" fontId="2" fillId="2" borderId="3" xfId="0" applyFont="1" applyFill="1" applyBorder="1" applyAlignment="1">
      <alignment vertical="top"/>
    </xf>
    <xf numFmtId="0" fontId="8" fillId="2" borderId="3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vertical="center" wrapText="1"/>
    </xf>
    <xf numFmtId="3" fontId="2" fillId="2" borderId="3" xfId="0" applyNumberFormat="1" applyFont="1" applyFill="1" applyBorder="1" applyAlignment="1">
      <alignment vertical="center" wrapText="1"/>
    </xf>
    <xf numFmtId="9" fontId="2" fillId="2" borderId="3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right" vertical="center" wrapText="1"/>
    </xf>
    <xf numFmtId="164" fontId="2" fillId="2" borderId="3" xfId="0" applyNumberFormat="1" applyFont="1" applyFill="1" applyBorder="1" applyAlignment="1">
      <alignment horizontal="right" vertical="center" wrapText="1"/>
    </xf>
    <xf numFmtId="164" fontId="6" fillId="6" borderId="3" xfId="0" applyNumberFormat="1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3" fontId="10" fillId="2" borderId="3" xfId="0" applyNumberFormat="1" applyFont="1" applyFill="1" applyBorder="1" applyAlignment="1">
      <alignment wrapText="1"/>
    </xf>
    <xf numFmtId="0" fontId="6" fillId="4" borderId="3" xfId="0" applyFont="1" applyFill="1" applyBorder="1" applyAlignment="1">
      <alignment horizontal="center" wrapText="1"/>
    </xf>
    <xf numFmtId="0" fontId="0" fillId="0" borderId="3" xfId="0" applyBorder="1"/>
    <xf numFmtId="0" fontId="1" fillId="2" borderId="1" xfId="0" applyFont="1" applyFill="1" applyBorder="1" applyAlignment="1">
      <alignment horizontal="center" vertical="top" wrapText="1"/>
    </xf>
    <xf numFmtId="0" fontId="0" fillId="0" borderId="0" xfId="0"/>
    <xf numFmtId="0" fontId="5" fillId="2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165" fontId="2" fillId="2" borderId="3" xfId="0" applyNumberFormat="1" applyFont="1" applyFill="1" applyBorder="1" applyAlignment="1">
      <alignment horizontal="right" wrapText="1"/>
    </xf>
    <xf numFmtId="0" fontId="7" fillId="2" borderId="3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9" fontId="2" fillId="2" borderId="3" xfId="0" applyNumberFormat="1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right" wrapText="1"/>
    </xf>
    <xf numFmtId="165" fontId="2" fillId="2" borderId="3" xfId="0" applyNumberFormat="1" applyFont="1" applyFill="1" applyBorder="1" applyAlignment="1">
      <alignment horizontal="right"/>
    </xf>
    <xf numFmtId="0" fontId="6" fillId="6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029075" y="276225"/>
    <xdr:ext cx="1066800" cy="1009650"/>
    <xdr:pic>
      <xdr:nvPicPr>
        <xdr:cNvPr id="2" name="image00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66800" cy="1009650"/>
        </a:xfrm>
        <a:prstGeom prst="rect">
          <a:avLst/>
        </a:prstGeom>
        <a:noFill/>
      </xdr:spPr>
    </xdr:pic>
    <xdr:clientData fLocksWithSheet="0"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topLeftCell="A53" workbookViewId="0">
      <selection activeCell="A61" sqref="A61"/>
    </sheetView>
  </sheetViews>
  <sheetFormatPr defaultColWidth="17.28515625" defaultRowHeight="15.75" customHeight="1"/>
  <cols>
    <col min="1" max="1" width="58.42578125" customWidth="1"/>
    <col min="2" max="2" width="10.85546875" customWidth="1"/>
    <col min="3" max="4" width="7" customWidth="1"/>
    <col min="5" max="5" width="9.85546875" customWidth="1"/>
    <col min="6" max="6" width="9.42578125" customWidth="1"/>
    <col min="7" max="7" width="10" customWidth="1"/>
    <col min="8" max="8" width="12.85546875" customWidth="1"/>
    <col min="9" max="9" width="64.140625" hidden="1" customWidth="1"/>
    <col min="10" max="10" width="11" customWidth="1"/>
    <col min="11" max="11" width="18.140625" customWidth="1"/>
    <col min="12" max="12" width="19" customWidth="1"/>
  </cols>
  <sheetData>
    <row r="1" spans="1:12" ht="23.25" customHeight="1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1"/>
      <c r="L1" s="2"/>
    </row>
    <row r="2" spans="1:12" ht="23.25" customHeight="1">
      <c r="A2" s="3"/>
      <c r="B2" s="3"/>
      <c r="C2" s="3"/>
      <c r="D2" s="3"/>
      <c r="E2" s="3"/>
      <c r="F2" s="3"/>
      <c r="G2" s="3"/>
      <c r="H2" s="3"/>
      <c r="I2" s="2"/>
      <c r="J2" s="2"/>
      <c r="K2" s="2"/>
      <c r="L2" s="2"/>
    </row>
    <row r="3" spans="1:12" ht="23.25" customHeight="1">
      <c r="A3" s="3"/>
      <c r="B3" s="3"/>
      <c r="C3" s="3"/>
      <c r="D3" s="3"/>
      <c r="E3" s="3"/>
      <c r="F3" s="3"/>
      <c r="G3" s="3"/>
      <c r="H3" s="3"/>
      <c r="I3" s="2"/>
      <c r="J3" s="2"/>
      <c r="K3" s="2"/>
      <c r="L3" s="2"/>
    </row>
    <row r="4" spans="1:12" ht="31.5" customHeight="1">
      <c r="A4" s="4"/>
      <c r="B4" s="4"/>
      <c r="C4" s="4"/>
      <c r="D4" s="4"/>
      <c r="E4" s="4"/>
      <c r="F4" s="4"/>
      <c r="G4" s="4"/>
      <c r="H4" s="4"/>
      <c r="I4" s="2"/>
      <c r="J4" s="2"/>
      <c r="K4" s="2"/>
      <c r="L4" s="2"/>
    </row>
    <row r="5" spans="1:12" ht="20.25" customHeight="1">
      <c r="A5" s="63" t="s">
        <v>107</v>
      </c>
      <c r="B5" s="62"/>
      <c r="C5" s="62"/>
      <c r="D5" s="62"/>
      <c r="E5" s="62"/>
      <c r="F5" s="62"/>
      <c r="G5" s="62"/>
      <c r="H5" s="62"/>
      <c r="I5" s="62"/>
      <c r="J5" s="62"/>
      <c r="K5" s="5"/>
      <c r="L5" s="2"/>
    </row>
    <row r="6" spans="1:12" ht="30" customHeight="1">
      <c r="A6" s="11" t="s">
        <v>1</v>
      </c>
      <c r="B6" s="11" t="s">
        <v>2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2" t="s">
        <v>8</v>
      </c>
      <c r="I6" s="12" t="s">
        <v>9</v>
      </c>
      <c r="J6" s="12" t="s">
        <v>10</v>
      </c>
      <c r="K6" s="2"/>
      <c r="L6" s="2"/>
    </row>
    <row r="7" spans="1:12" ht="15" customHeight="1">
      <c r="A7" s="59" t="s">
        <v>11</v>
      </c>
      <c r="B7" s="60"/>
      <c r="C7" s="60"/>
      <c r="D7" s="60"/>
      <c r="E7" s="60"/>
      <c r="F7" s="60"/>
      <c r="G7" s="60"/>
      <c r="H7" s="60"/>
      <c r="I7" s="60"/>
      <c r="J7" s="60"/>
      <c r="K7" s="2"/>
      <c r="L7" s="2"/>
    </row>
    <row r="8" spans="1:12" ht="15" customHeight="1">
      <c r="A8" s="75" t="s">
        <v>12</v>
      </c>
      <c r="B8" s="60"/>
      <c r="C8" s="60"/>
      <c r="D8" s="60"/>
      <c r="E8" s="60"/>
      <c r="F8" s="60"/>
      <c r="G8" s="60"/>
      <c r="H8" s="60"/>
      <c r="I8" s="60"/>
      <c r="J8" s="60"/>
      <c r="K8" s="2"/>
      <c r="L8" s="2"/>
    </row>
    <row r="9" spans="1:12" ht="15" customHeight="1">
      <c r="A9" s="13" t="s">
        <v>13</v>
      </c>
      <c r="B9" s="14" t="s">
        <v>14</v>
      </c>
      <c r="C9" s="15">
        <v>1</v>
      </c>
      <c r="D9" s="16">
        <v>1</v>
      </c>
      <c r="E9" s="17">
        <v>9000</v>
      </c>
      <c r="F9" s="18">
        <f t="shared" ref="F9:F14" si="0">E9/89</f>
        <v>101.12359550561797</v>
      </c>
      <c r="G9" s="15">
        <v>12</v>
      </c>
      <c r="H9" s="19">
        <f t="shared" ref="H9:H14" si="1">C9*D9*E9*G9</f>
        <v>108000</v>
      </c>
      <c r="I9" s="20"/>
      <c r="J9" s="21">
        <f t="shared" ref="J9:J14" si="2">H9/89</f>
        <v>1213.4831460674156</v>
      </c>
      <c r="K9" s="2"/>
      <c r="L9" s="2"/>
    </row>
    <row r="10" spans="1:12" ht="15" customHeight="1">
      <c r="A10" s="22" t="s">
        <v>15</v>
      </c>
      <c r="B10" s="14" t="s">
        <v>16</v>
      </c>
      <c r="C10" s="14">
        <v>1</v>
      </c>
      <c r="D10" s="23">
        <v>1</v>
      </c>
      <c r="E10" s="22">
        <v>30000</v>
      </c>
      <c r="F10" s="18">
        <f t="shared" si="0"/>
        <v>337.07865168539325</v>
      </c>
      <c r="G10" s="14">
        <v>12</v>
      </c>
      <c r="H10" s="22">
        <f t="shared" si="1"/>
        <v>360000</v>
      </c>
      <c r="I10" s="20"/>
      <c r="J10" s="21">
        <f t="shared" si="2"/>
        <v>4044.9438202247193</v>
      </c>
      <c r="K10" s="2"/>
      <c r="L10" s="2"/>
    </row>
    <row r="11" spans="1:12" ht="15" customHeight="1">
      <c r="A11" s="22" t="s">
        <v>17</v>
      </c>
      <c r="B11" s="14" t="s">
        <v>18</v>
      </c>
      <c r="C11" s="14">
        <v>1</v>
      </c>
      <c r="D11" s="23">
        <v>1</v>
      </c>
      <c r="E11" s="22">
        <v>42467</v>
      </c>
      <c r="F11" s="18">
        <f t="shared" si="0"/>
        <v>477.15730337078651</v>
      </c>
      <c r="G11" s="14">
        <v>12</v>
      </c>
      <c r="H11" s="22">
        <f t="shared" si="1"/>
        <v>509604</v>
      </c>
      <c r="I11" s="24"/>
      <c r="J11" s="21">
        <f t="shared" si="2"/>
        <v>5725.8876404494385</v>
      </c>
      <c r="K11" s="2"/>
      <c r="L11" s="2"/>
    </row>
    <row r="12" spans="1:12" ht="15" customHeight="1">
      <c r="A12" s="13" t="s">
        <v>103</v>
      </c>
      <c r="B12" s="14" t="s">
        <v>19</v>
      </c>
      <c r="C12" s="14">
        <v>1</v>
      </c>
      <c r="D12" s="23">
        <v>1</v>
      </c>
      <c r="E12" s="25">
        <v>24000</v>
      </c>
      <c r="F12" s="18">
        <f t="shared" si="0"/>
        <v>269.66292134831463</v>
      </c>
      <c r="G12" s="14">
        <v>12</v>
      </c>
      <c r="H12" s="22">
        <f t="shared" si="1"/>
        <v>288000</v>
      </c>
      <c r="I12" s="20"/>
      <c r="J12" s="21">
        <f t="shared" si="2"/>
        <v>3235.9550561797751</v>
      </c>
      <c r="K12" s="2"/>
      <c r="L12" s="2"/>
    </row>
    <row r="13" spans="1:12" ht="15" customHeight="1">
      <c r="A13" s="13" t="s">
        <v>20</v>
      </c>
      <c r="B13" s="14" t="s">
        <v>21</v>
      </c>
      <c r="C13" s="15">
        <v>1</v>
      </c>
      <c r="D13" s="16">
        <v>1</v>
      </c>
      <c r="E13" s="17">
        <v>20000</v>
      </c>
      <c r="F13" s="18">
        <f t="shared" si="0"/>
        <v>224.71910112359549</v>
      </c>
      <c r="G13" s="15">
        <v>12</v>
      </c>
      <c r="H13" s="19">
        <f t="shared" si="1"/>
        <v>240000</v>
      </c>
      <c r="I13" s="20"/>
      <c r="J13" s="21">
        <f t="shared" si="2"/>
        <v>2696.629213483146</v>
      </c>
      <c r="K13" s="2"/>
      <c r="L13" s="2"/>
    </row>
    <row r="14" spans="1:12" ht="15" customHeight="1">
      <c r="A14" s="13" t="s">
        <v>22</v>
      </c>
      <c r="B14" s="14" t="s">
        <v>23</v>
      </c>
      <c r="C14" s="15">
        <v>1</v>
      </c>
      <c r="D14" s="16">
        <v>1</v>
      </c>
      <c r="E14" s="17">
        <v>3200</v>
      </c>
      <c r="F14" s="18">
        <f t="shared" si="0"/>
        <v>35.955056179775283</v>
      </c>
      <c r="G14" s="15">
        <v>12</v>
      </c>
      <c r="H14" s="19">
        <f t="shared" si="1"/>
        <v>38400</v>
      </c>
      <c r="I14" s="20"/>
      <c r="J14" s="21">
        <f t="shared" si="2"/>
        <v>431.46067415730334</v>
      </c>
      <c r="K14" s="2"/>
      <c r="L14" s="2"/>
    </row>
    <row r="15" spans="1:12" ht="15" customHeight="1">
      <c r="A15" s="74" t="s">
        <v>24</v>
      </c>
      <c r="B15" s="60"/>
      <c r="C15" s="60"/>
      <c r="D15" s="60"/>
      <c r="E15" s="60"/>
      <c r="F15" s="60"/>
      <c r="G15" s="60"/>
      <c r="H15" s="26">
        <f>SUM(H9:H14)</f>
        <v>1544004</v>
      </c>
      <c r="I15" s="27"/>
      <c r="J15" s="28">
        <f>SUM(J9:J14)</f>
        <v>17348.3595505618</v>
      </c>
      <c r="K15" s="6"/>
      <c r="L15" s="6"/>
    </row>
    <row r="16" spans="1:12" ht="15" customHeight="1">
      <c r="A16" s="76"/>
      <c r="B16" s="60"/>
      <c r="C16" s="60"/>
      <c r="D16" s="60"/>
      <c r="E16" s="60"/>
      <c r="F16" s="60"/>
      <c r="G16" s="60"/>
      <c r="H16" s="60"/>
      <c r="I16" s="60"/>
      <c r="J16" s="60"/>
      <c r="K16" s="2"/>
      <c r="L16" s="2"/>
    </row>
    <row r="17" spans="1:12" ht="15" customHeight="1">
      <c r="A17" s="75" t="s">
        <v>25</v>
      </c>
      <c r="B17" s="60"/>
      <c r="C17" s="60"/>
      <c r="D17" s="60"/>
      <c r="E17" s="60"/>
      <c r="F17" s="60"/>
      <c r="G17" s="60"/>
      <c r="H17" s="60"/>
      <c r="I17" s="60"/>
      <c r="J17" s="60"/>
      <c r="K17" s="6"/>
      <c r="L17" s="6"/>
    </row>
    <row r="18" spans="1:12" ht="15" customHeight="1">
      <c r="A18" s="29" t="s">
        <v>26</v>
      </c>
      <c r="B18" s="25" t="s">
        <v>27</v>
      </c>
      <c r="C18" s="25">
        <v>1</v>
      </c>
      <c r="D18" s="23">
        <v>1</v>
      </c>
      <c r="E18" s="25">
        <v>500000</v>
      </c>
      <c r="F18" s="30">
        <f t="shared" ref="F18:F23" si="3">E18/89</f>
        <v>5617.9775280898875</v>
      </c>
      <c r="G18" s="14">
        <v>1</v>
      </c>
      <c r="H18" s="19">
        <f t="shared" ref="H18:H23" si="4">C18*D18*E18*G18</f>
        <v>500000</v>
      </c>
      <c r="I18" s="31"/>
      <c r="J18" s="21">
        <f t="shared" ref="J18:J23" si="5">H18/89</f>
        <v>5617.9775280898875</v>
      </c>
      <c r="K18" s="2"/>
      <c r="L18" s="2"/>
    </row>
    <row r="19" spans="1:12" ht="15" customHeight="1">
      <c r="A19" s="29" t="s">
        <v>28</v>
      </c>
      <c r="B19" s="25" t="s">
        <v>29</v>
      </c>
      <c r="C19" s="25">
        <v>1</v>
      </c>
      <c r="D19" s="23">
        <v>1</v>
      </c>
      <c r="E19" s="25">
        <v>500000</v>
      </c>
      <c r="F19" s="30">
        <f t="shared" si="3"/>
        <v>5617.9775280898875</v>
      </c>
      <c r="G19" s="14">
        <v>1</v>
      </c>
      <c r="H19" s="19">
        <f t="shared" si="4"/>
        <v>500000</v>
      </c>
      <c r="I19" s="31"/>
      <c r="J19" s="21">
        <f t="shared" si="5"/>
        <v>5617.9775280898875</v>
      </c>
      <c r="K19" s="2"/>
      <c r="L19" s="2"/>
    </row>
    <row r="20" spans="1:12" ht="15" customHeight="1">
      <c r="A20" s="29" t="s">
        <v>30</v>
      </c>
      <c r="B20" s="25" t="s">
        <v>31</v>
      </c>
      <c r="C20" s="25">
        <v>1</v>
      </c>
      <c r="D20" s="23">
        <v>1</v>
      </c>
      <c r="E20" s="25">
        <v>150000</v>
      </c>
      <c r="F20" s="30">
        <f t="shared" si="3"/>
        <v>1685.3932584269662</v>
      </c>
      <c r="G20" s="14">
        <v>1</v>
      </c>
      <c r="H20" s="19">
        <f t="shared" si="4"/>
        <v>150000</v>
      </c>
      <c r="I20" s="31"/>
      <c r="J20" s="21">
        <f t="shared" si="5"/>
        <v>1685.3932584269662</v>
      </c>
      <c r="K20" s="2"/>
      <c r="L20" s="2"/>
    </row>
    <row r="21" spans="1:12" ht="15" customHeight="1">
      <c r="A21" s="32" t="s">
        <v>104</v>
      </c>
      <c r="B21" s="33" t="s">
        <v>32</v>
      </c>
      <c r="C21" s="25">
        <v>1</v>
      </c>
      <c r="D21" s="23">
        <v>1</v>
      </c>
      <c r="E21" s="25">
        <v>35000</v>
      </c>
      <c r="F21" s="30">
        <f t="shared" si="3"/>
        <v>393.25842696629212</v>
      </c>
      <c r="G21" s="14">
        <v>3</v>
      </c>
      <c r="H21" s="19">
        <f t="shared" si="4"/>
        <v>105000</v>
      </c>
      <c r="I21" s="27"/>
      <c r="J21" s="21">
        <f t="shared" si="5"/>
        <v>1179.7752808988764</v>
      </c>
      <c r="K21" s="6"/>
      <c r="L21" s="6"/>
    </row>
    <row r="22" spans="1:12" ht="15" customHeight="1">
      <c r="A22" s="32" t="s">
        <v>33</v>
      </c>
      <c r="B22" s="33" t="s">
        <v>34</v>
      </c>
      <c r="C22" s="25">
        <v>1</v>
      </c>
      <c r="D22" s="23">
        <v>1</v>
      </c>
      <c r="E22" s="25">
        <v>25000</v>
      </c>
      <c r="F22" s="30">
        <f t="shared" si="3"/>
        <v>280.89887640449439</v>
      </c>
      <c r="G22" s="14">
        <v>1</v>
      </c>
      <c r="H22" s="19">
        <f t="shared" si="4"/>
        <v>25000</v>
      </c>
      <c r="I22" s="27"/>
      <c r="J22" s="21">
        <f t="shared" si="5"/>
        <v>280.89887640449439</v>
      </c>
      <c r="K22" s="6"/>
      <c r="L22" s="6"/>
    </row>
    <row r="23" spans="1:12" ht="15" customHeight="1">
      <c r="A23" s="32" t="s">
        <v>35</v>
      </c>
      <c r="B23" s="33" t="s">
        <v>36</v>
      </c>
      <c r="C23" s="25">
        <v>1</v>
      </c>
      <c r="D23" s="23">
        <v>1</v>
      </c>
      <c r="E23" s="25">
        <v>85000</v>
      </c>
      <c r="F23" s="30">
        <f t="shared" si="3"/>
        <v>955.05617977528095</v>
      </c>
      <c r="G23" s="14">
        <v>1</v>
      </c>
      <c r="H23" s="19">
        <f t="shared" si="4"/>
        <v>85000</v>
      </c>
      <c r="I23" s="27"/>
      <c r="J23" s="21">
        <f t="shared" si="5"/>
        <v>955.05617977528095</v>
      </c>
      <c r="K23" s="6"/>
      <c r="L23" s="6"/>
    </row>
    <row r="24" spans="1:12" ht="15" customHeight="1">
      <c r="A24" s="74" t="s">
        <v>37</v>
      </c>
      <c r="B24" s="60"/>
      <c r="C24" s="60"/>
      <c r="D24" s="60"/>
      <c r="E24" s="60"/>
      <c r="F24" s="60"/>
      <c r="G24" s="60"/>
      <c r="H24" s="26">
        <f t="shared" ref="H24:J24" si="6">SUM(H18:H23)</f>
        <v>1365000</v>
      </c>
      <c r="I24" s="26">
        <f t="shared" si="6"/>
        <v>0</v>
      </c>
      <c r="J24" s="26">
        <f t="shared" si="6"/>
        <v>15337.078651685395</v>
      </c>
      <c r="K24" s="6"/>
      <c r="L24" s="6"/>
    </row>
    <row r="25" spans="1:12" ht="15" customHeight="1">
      <c r="A25" s="73"/>
      <c r="B25" s="60"/>
      <c r="C25" s="60"/>
      <c r="D25" s="60"/>
      <c r="E25" s="60"/>
      <c r="F25" s="60"/>
      <c r="G25" s="60"/>
      <c r="H25" s="60"/>
      <c r="I25" s="60"/>
      <c r="J25" s="60"/>
      <c r="K25" s="6"/>
      <c r="L25" s="6"/>
    </row>
    <row r="26" spans="1:12" ht="15" customHeight="1">
      <c r="A26" s="34" t="s">
        <v>38</v>
      </c>
      <c r="B26" s="34"/>
      <c r="C26" s="34"/>
      <c r="D26" s="34"/>
      <c r="E26" s="34"/>
      <c r="F26" s="34"/>
      <c r="G26" s="34"/>
      <c r="H26" s="34"/>
      <c r="I26" s="34"/>
      <c r="J26" s="34"/>
      <c r="K26" s="2"/>
      <c r="L26" s="2"/>
    </row>
    <row r="27" spans="1:12" ht="15" customHeight="1">
      <c r="A27" s="35" t="s">
        <v>39</v>
      </c>
      <c r="B27" s="35" t="s">
        <v>40</v>
      </c>
      <c r="C27" s="15">
        <v>1</v>
      </c>
      <c r="D27" s="23">
        <v>1</v>
      </c>
      <c r="E27" s="25">
        <v>520</v>
      </c>
      <c r="F27" s="30">
        <f t="shared" ref="F27:F31" si="7">E27/89</f>
        <v>5.8426966292134832</v>
      </c>
      <c r="G27" s="15">
        <v>730</v>
      </c>
      <c r="H27" s="19">
        <f t="shared" ref="H27:H31" si="8">C27*D27*E27*G27</f>
        <v>379600</v>
      </c>
      <c r="I27" s="20"/>
      <c r="J27" s="36">
        <f t="shared" ref="J27:J31" si="9">H27/89</f>
        <v>4265.1685393258431</v>
      </c>
      <c r="K27" s="2"/>
      <c r="L27" s="2"/>
    </row>
    <row r="28" spans="1:12" ht="15" customHeight="1">
      <c r="A28" s="35" t="s">
        <v>41</v>
      </c>
      <c r="B28" s="35" t="s">
        <v>42</v>
      </c>
      <c r="C28" s="15">
        <v>1</v>
      </c>
      <c r="D28" s="23">
        <v>1</v>
      </c>
      <c r="E28" s="25">
        <v>5000</v>
      </c>
      <c r="F28" s="30">
        <f t="shared" si="7"/>
        <v>56.179775280898873</v>
      </c>
      <c r="G28" s="15">
        <v>12</v>
      </c>
      <c r="H28" s="19">
        <f t="shared" si="8"/>
        <v>60000</v>
      </c>
      <c r="I28" s="20"/>
      <c r="J28" s="36">
        <f t="shared" si="9"/>
        <v>674.15730337078651</v>
      </c>
      <c r="K28" s="2"/>
      <c r="L28" s="2"/>
    </row>
    <row r="29" spans="1:12" ht="15" customHeight="1">
      <c r="A29" s="14" t="s">
        <v>43</v>
      </c>
      <c r="B29" s="14" t="s">
        <v>44</v>
      </c>
      <c r="C29" s="25">
        <v>1</v>
      </c>
      <c r="D29" s="23">
        <v>1</v>
      </c>
      <c r="E29" s="25">
        <v>20000</v>
      </c>
      <c r="F29" s="30">
        <f t="shared" si="7"/>
        <v>224.71910112359549</v>
      </c>
      <c r="G29" s="14">
        <v>12</v>
      </c>
      <c r="H29" s="22">
        <f t="shared" si="8"/>
        <v>240000</v>
      </c>
      <c r="I29" s="24"/>
      <c r="J29" s="37">
        <f t="shared" si="9"/>
        <v>2696.629213483146</v>
      </c>
      <c r="K29" s="2"/>
      <c r="L29" s="2"/>
    </row>
    <row r="30" spans="1:12" ht="15" customHeight="1">
      <c r="A30" s="32" t="s">
        <v>45</v>
      </c>
      <c r="B30" s="33" t="s">
        <v>46</v>
      </c>
      <c r="C30" s="31">
        <v>1</v>
      </c>
      <c r="D30" s="23">
        <v>1</v>
      </c>
      <c r="E30" s="25">
        <v>24000</v>
      </c>
      <c r="F30" s="30">
        <f t="shared" si="7"/>
        <v>269.66292134831463</v>
      </c>
      <c r="G30" s="14">
        <v>12</v>
      </c>
      <c r="H30" s="19">
        <f t="shared" si="8"/>
        <v>288000</v>
      </c>
      <c r="I30" s="31"/>
      <c r="J30" s="36">
        <f t="shared" si="9"/>
        <v>3235.9550561797751</v>
      </c>
      <c r="K30" s="2"/>
      <c r="L30" s="2"/>
    </row>
    <row r="31" spans="1:12" ht="15" customHeight="1">
      <c r="A31" s="14" t="s">
        <v>47</v>
      </c>
      <c r="B31" s="25" t="s">
        <v>48</v>
      </c>
      <c r="C31" s="25">
        <v>1</v>
      </c>
      <c r="D31" s="23">
        <v>1</v>
      </c>
      <c r="E31" s="25">
        <v>20000</v>
      </c>
      <c r="F31" s="30">
        <f t="shared" si="7"/>
        <v>224.71910112359549</v>
      </c>
      <c r="G31" s="14">
        <v>12</v>
      </c>
      <c r="H31" s="19">
        <f t="shared" si="8"/>
        <v>240000</v>
      </c>
      <c r="I31" s="31"/>
      <c r="J31" s="36">
        <f t="shared" si="9"/>
        <v>2696.629213483146</v>
      </c>
      <c r="K31" s="2"/>
      <c r="L31" s="2"/>
    </row>
    <row r="32" spans="1:12" ht="15" customHeight="1">
      <c r="A32" s="38" t="s">
        <v>49</v>
      </c>
      <c r="B32" s="38"/>
      <c r="C32" s="38"/>
      <c r="D32" s="38"/>
      <c r="E32" s="39"/>
      <c r="F32" s="39"/>
      <c r="G32" s="38"/>
      <c r="H32" s="40">
        <f>SUM(H27:H31)</f>
        <v>1207600</v>
      </c>
      <c r="I32" s="40">
        <f>SUM(I30:I31)</f>
        <v>0</v>
      </c>
      <c r="J32" s="40">
        <f>SUM(J27:J31)</f>
        <v>13568.539325842696</v>
      </c>
      <c r="K32" s="2"/>
      <c r="L32" s="2"/>
    </row>
    <row r="33" spans="1:12" ht="15" customHeight="1">
      <c r="A33" s="64"/>
      <c r="B33" s="60"/>
      <c r="C33" s="60"/>
      <c r="D33" s="60"/>
      <c r="E33" s="60"/>
      <c r="F33" s="60"/>
      <c r="G33" s="60"/>
      <c r="H33" s="60"/>
      <c r="I33" s="60"/>
      <c r="J33" s="60"/>
      <c r="K33" s="2"/>
      <c r="L33" s="2"/>
    </row>
    <row r="34" spans="1:12" ht="15" customHeight="1">
      <c r="A34" s="34" t="s">
        <v>50</v>
      </c>
      <c r="B34" s="34"/>
      <c r="C34" s="34"/>
      <c r="D34" s="34"/>
      <c r="E34" s="34"/>
      <c r="F34" s="34"/>
      <c r="G34" s="34"/>
      <c r="H34" s="34"/>
      <c r="I34" s="34"/>
      <c r="J34" s="34"/>
      <c r="K34" s="2"/>
      <c r="L34" s="2"/>
    </row>
    <row r="35" spans="1:12" ht="15" customHeight="1">
      <c r="A35" s="14" t="s">
        <v>51</v>
      </c>
      <c r="B35" s="14" t="s">
        <v>52</v>
      </c>
      <c r="C35" s="14">
        <v>1</v>
      </c>
      <c r="D35" s="23">
        <v>1</v>
      </c>
      <c r="E35" s="41">
        <v>30000</v>
      </c>
      <c r="F35" s="14">
        <v>169</v>
      </c>
      <c r="G35" s="14">
        <v>12</v>
      </c>
      <c r="H35" s="41">
        <f t="shared" ref="H35:H37" si="10">C35*D35*E35*G35</f>
        <v>360000</v>
      </c>
      <c r="I35" s="35"/>
      <c r="J35" s="37">
        <f t="shared" ref="J35:J37" si="11">H35/89</f>
        <v>4044.9438202247193</v>
      </c>
      <c r="K35" s="2"/>
      <c r="L35" s="2"/>
    </row>
    <row r="36" spans="1:12" ht="15" customHeight="1">
      <c r="A36" s="35" t="s">
        <v>53</v>
      </c>
      <c r="B36" s="35" t="s">
        <v>54</v>
      </c>
      <c r="C36" s="15">
        <v>1</v>
      </c>
      <c r="D36" s="23">
        <v>1</v>
      </c>
      <c r="E36" s="25">
        <v>3000</v>
      </c>
      <c r="F36" s="30">
        <f t="shared" ref="F36:F37" si="12">E36/89</f>
        <v>33.707865168539328</v>
      </c>
      <c r="G36" s="15">
        <v>5</v>
      </c>
      <c r="H36" s="42">
        <f t="shared" si="10"/>
        <v>15000</v>
      </c>
      <c r="I36" s="35"/>
      <c r="J36" s="43">
        <f t="shared" si="11"/>
        <v>168.53932584269663</v>
      </c>
      <c r="K36" s="2"/>
      <c r="L36" s="2"/>
    </row>
    <row r="37" spans="1:12" ht="15" customHeight="1">
      <c r="A37" s="35" t="s">
        <v>55</v>
      </c>
      <c r="B37" s="35" t="s">
        <v>56</v>
      </c>
      <c r="C37" s="15">
        <v>1</v>
      </c>
      <c r="D37" s="23">
        <v>1</v>
      </c>
      <c r="E37" s="25">
        <v>2500</v>
      </c>
      <c r="F37" s="30">
        <f t="shared" si="12"/>
        <v>28.089887640449437</v>
      </c>
      <c r="G37" s="15">
        <v>5</v>
      </c>
      <c r="H37" s="42">
        <f t="shared" si="10"/>
        <v>12500</v>
      </c>
      <c r="I37" s="35"/>
      <c r="J37" s="43">
        <f t="shared" si="11"/>
        <v>140.44943820224719</v>
      </c>
      <c r="K37" s="2"/>
      <c r="L37" s="2"/>
    </row>
    <row r="38" spans="1:12" ht="15" customHeight="1">
      <c r="A38" s="38" t="s">
        <v>57</v>
      </c>
      <c r="B38" s="38"/>
      <c r="C38" s="38"/>
      <c r="D38" s="38"/>
      <c r="E38" s="39"/>
      <c r="F38" s="39"/>
      <c r="G38" s="38"/>
      <c r="H38" s="40">
        <f t="shared" ref="H38:I38" si="13">SUM(H36:H37)</f>
        <v>27500</v>
      </c>
      <c r="I38" s="40">
        <f t="shared" si="13"/>
        <v>0</v>
      </c>
      <c r="J38" s="40">
        <f>SUM(J35:J37)</f>
        <v>4353.9325842696635</v>
      </c>
      <c r="K38" s="2"/>
      <c r="L38" s="2"/>
    </row>
    <row r="39" spans="1:12" ht="15" customHeight="1">
      <c r="A39" s="65"/>
      <c r="B39" s="60"/>
      <c r="C39" s="60"/>
      <c r="D39" s="60"/>
      <c r="E39" s="60"/>
      <c r="F39" s="60"/>
      <c r="G39" s="60"/>
      <c r="H39" s="60"/>
      <c r="I39" s="60"/>
      <c r="J39" s="60"/>
      <c r="K39" s="2"/>
      <c r="L39" s="2"/>
    </row>
    <row r="40" spans="1:12" ht="15" customHeight="1">
      <c r="A40" s="69" t="s">
        <v>58</v>
      </c>
      <c r="B40" s="60"/>
      <c r="C40" s="60"/>
      <c r="D40" s="60"/>
      <c r="E40" s="60"/>
      <c r="F40" s="60"/>
      <c r="G40" s="60"/>
      <c r="H40" s="60"/>
      <c r="I40" s="60"/>
      <c r="J40" s="60"/>
      <c r="K40" s="6"/>
      <c r="L40" s="6"/>
    </row>
    <row r="41" spans="1:12" ht="15" customHeight="1">
      <c r="A41" s="68" t="s">
        <v>59</v>
      </c>
      <c r="B41" s="60"/>
      <c r="C41" s="60"/>
      <c r="D41" s="60"/>
      <c r="E41" s="60"/>
      <c r="F41" s="60"/>
      <c r="G41" s="60"/>
      <c r="H41" s="60"/>
      <c r="I41" s="60"/>
      <c r="J41" s="60"/>
      <c r="K41" s="2"/>
      <c r="L41" s="2"/>
    </row>
    <row r="42" spans="1:12" ht="15" customHeight="1">
      <c r="A42" s="32" t="s">
        <v>60</v>
      </c>
      <c r="B42" s="25" t="s">
        <v>61</v>
      </c>
      <c r="C42" s="25">
        <v>1</v>
      </c>
      <c r="D42" s="23">
        <v>1</v>
      </c>
      <c r="E42" s="25">
        <v>2000</v>
      </c>
      <c r="F42" s="30">
        <f t="shared" ref="F42:F44" si="14">E42/89</f>
        <v>22.471910112359552</v>
      </c>
      <c r="G42" s="14">
        <v>96</v>
      </c>
      <c r="H42" s="19">
        <f t="shared" ref="H42:H44" si="15">C42*D42*E42*G42</f>
        <v>192000</v>
      </c>
      <c r="I42" s="44"/>
      <c r="J42" s="21">
        <f t="shared" ref="J42:J44" si="16">H42/89</f>
        <v>2157.303370786517</v>
      </c>
      <c r="K42" s="2"/>
      <c r="L42" s="2"/>
    </row>
    <row r="43" spans="1:12" ht="15" customHeight="1">
      <c r="A43" s="32" t="s">
        <v>62</v>
      </c>
      <c r="B43" s="25" t="s">
        <v>63</v>
      </c>
      <c r="C43" s="25">
        <v>1</v>
      </c>
      <c r="D43" s="23">
        <v>1</v>
      </c>
      <c r="E43" s="25">
        <v>300000</v>
      </c>
      <c r="F43" s="45">
        <f t="shared" si="14"/>
        <v>3370.7865168539324</v>
      </c>
      <c r="G43" s="14">
        <v>1</v>
      </c>
      <c r="H43" s="19">
        <f t="shared" si="15"/>
        <v>300000</v>
      </c>
      <c r="I43" s="44"/>
      <c r="J43" s="21">
        <f t="shared" si="16"/>
        <v>3370.7865168539324</v>
      </c>
      <c r="K43" s="2"/>
      <c r="L43" s="2"/>
    </row>
    <row r="44" spans="1:12" ht="15" customHeight="1">
      <c r="A44" s="67" t="s">
        <v>101</v>
      </c>
      <c r="B44" s="81" t="s">
        <v>64</v>
      </c>
      <c r="C44" s="80">
        <v>1</v>
      </c>
      <c r="D44" s="72">
        <v>1</v>
      </c>
      <c r="E44" s="77">
        <v>1000000</v>
      </c>
      <c r="F44" s="78">
        <f t="shared" si="14"/>
        <v>11235.955056179775</v>
      </c>
      <c r="G44" s="77">
        <v>1</v>
      </c>
      <c r="H44" s="77">
        <f t="shared" si="15"/>
        <v>1000000</v>
      </c>
      <c r="I44" s="31"/>
      <c r="J44" s="66">
        <f t="shared" si="16"/>
        <v>11235.955056179775</v>
      </c>
      <c r="K44" s="2"/>
      <c r="L44" s="2"/>
    </row>
    <row r="45" spans="1:12" ht="15" customHeight="1">
      <c r="A45" s="60"/>
      <c r="B45" s="60"/>
      <c r="C45" s="60"/>
      <c r="D45" s="60"/>
      <c r="E45" s="60"/>
      <c r="F45" s="60"/>
      <c r="G45" s="60"/>
      <c r="H45" s="60"/>
      <c r="I45" s="31"/>
      <c r="J45" s="60"/>
      <c r="K45" s="2"/>
      <c r="L45" s="2"/>
    </row>
    <row r="46" spans="1:12" ht="15" customHeight="1">
      <c r="A46" s="32" t="s">
        <v>65</v>
      </c>
      <c r="B46" s="35" t="s">
        <v>66</v>
      </c>
      <c r="C46" s="15">
        <v>1</v>
      </c>
      <c r="D46" s="16">
        <v>1</v>
      </c>
      <c r="E46" s="19">
        <v>500</v>
      </c>
      <c r="F46" s="30">
        <f t="shared" ref="F46:F56" si="17">E46/89</f>
        <v>5.617977528089888</v>
      </c>
      <c r="G46" s="19">
        <v>400</v>
      </c>
      <c r="H46" s="22">
        <f t="shared" ref="H46:H56" si="18">C46*D46*E46*G46</f>
        <v>200000</v>
      </c>
      <c r="I46" s="31"/>
      <c r="J46" s="21">
        <f t="shared" ref="J46:J56" si="19">H46/89</f>
        <v>2247.1910112359551</v>
      </c>
      <c r="K46" s="2"/>
      <c r="L46" s="2"/>
    </row>
    <row r="47" spans="1:12" ht="15" customHeight="1">
      <c r="A47" s="32" t="s">
        <v>69</v>
      </c>
      <c r="B47" s="35" t="s">
        <v>70</v>
      </c>
      <c r="C47" s="15">
        <v>1</v>
      </c>
      <c r="D47" s="16">
        <v>1</v>
      </c>
      <c r="E47" s="19">
        <v>600000</v>
      </c>
      <c r="F47" s="30">
        <f t="shared" si="17"/>
        <v>6741.5730337078649</v>
      </c>
      <c r="G47" s="19">
        <v>3</v>
      </c>
      <c r="H47" s="19">
        <f t="shared" si="18"/>
        <v>1800000</v>
      </c>
      <c r="I47" s="31"/>
      <c r="J47" s="21">
        <f t="shared" si="19"/>
        <v>20224.719101123595</v>
      </c>
      <c r="K47" s="2"/>
      <c r="L47" s="2"/>
    </row>
    <row r="48" spans="1:12" ht="15" customHeight="1">
      <c r="A48" s="32" t="s">
        <v>71</v>
      </c>
      <c r="B48" s="35" t="s">
        <v>72</v>
      </c>
      <c r="C48" s="15">
        <v>1</v>
      </c>
      <c r="D48" s="16">
        <v>1</v>
      </c>
      <c r="E48" s="19">
        <v>2000</v>
      </c>
      <c r="F48" s="30">
        <f t="shared" si="17"/>
        <v>22.471910112359552</v>
      </c>
      <c r="G48" s="19">
        <v>120</v>
      </c>
      <c r="H48" s="19">
        <f t="shared" si="18"/>
        <v>240000</v>
      </c>
      <c r="I48" s="32"/>
      <c r="J48" s="21">
        <f t="shared" si="19"/>
        <v>2696.629213483146</v>
      </c>
      <c r="K48" s="2"/>
      <c r="L48" s="2"/>
    </row>
    <row r="49" spans="1:12" ht="30" customHeight="1">
      <c r="A49" s="29" t="s">
        <v>73</v>
      </c>
      <c r="B49" s="14" t="s">
        <v>74</v>
      </c>
      <c r="C49" s="15">
        <v>1</v>
      </c>
      <c r="D49" s="16">
        <v>1</v>
      </c>
      <c r="E49" s="19">
        <v>580000</v>
      </c>
      <c r="F49" s="30">
        <f t="shared" si="17"/>
        <v>6516.8539325842694</v>
      </c>
      <c r="G49" s="19">
        <v>3</v>
      </c>
      <c r="H49" s="19">
        <f t="shared" si="18"/>
        <v>1740000</v>
      </c>
      <c r="I49" s="31"/>
      <c r="J49" s="21">
        <f t="shared" si="19"/>
        <v>19550.561797752809</v>
      </c>
      <c r="K49" s="2"/>
      <c r="L49" s="2"/>
    </row>
    <row r="50" spans="1:12" ht="15" customHeight="1">
      <c r="A50" s="29" t="s">
        <v>75</v>
      </c>
      <c r="B50" s="14" t="s">
        <v>76</v>
      </c>
      <c r="C50" s="15">
        <v>1</v>
      </c>
      <c r="D50" s="16">
        <v>1</v>
      </c>
      <c r="E50" s="19">
        <v>20000</v>
      </c>
      <c r="F50" s="30">
        <f t="shared" si="17"/>
        <v>224.71910112359549</v>
      </c>
      <c r="G50" s="19">
        <v>3</v>
      </c>
      <c r="H50" s="19">
        <f t="shared" si="18"/>
        <v>60000</v>
      </c>
      <c r="I50" s="31"/>
      <c r="J50" s="21">
        <f t="shared" si="19"/>
        <v>674.15730337078651</v>
      </c>
      <c r="K50" s="2"/>
      <c r="L50" s="2"/>
    </row>
    <row r="51" spans="1:12" ht="15" customHeight="1">
      <c r="A51" s="29" t="s">
        <v>77</v>
      </c>
      <c r="B51" s="14" t="s">
        <v>78</v>
      </c>
      <c r="C51" s="15">
        <v>1</v>
      </c>
      <c r="D51" s="16">
        <v>1</v>
      </c>
      <c r="E51" s="19">
        <v>500</v>
      </c>
      <c r="F51" s="30">
        <f t="shared" si="17"/>
        <v>5.617977528089888</v>
      </c>
      <c r="G51" s="19">
        <v>300</v>
      </c>
      <c r="H51" s="19">
        <f t="shared" si="18"/>
        <v>150000</v>
      </c>
      <c r="I51" s="31"/>
      <c r="J51" s="21">
        <f t="shared" si="19"/>
        <v>1685.3932584269662</v>
      </c>
      <c r="K51" s="2"/>
      <c r="L51" s="2"/>
    </row>
    <row r="52" spans="1:12" ht="15" customHeight="1">
      <c r="A52" s="29" t="s">
        <v>79</v>
      </c>
      <c r="B52" s="14" t="s">
        <v>80</v>
      </c>
      <c r="C52" s="15">
        <v>1</v>
      </c>
      <c r="D52" s="16">
        <v>1</v>
      </c>
      <c r="E52" s="19">
        <v>80000</v>
      </c>
      <c r="F52" s="30">
        <f t="shared" si="17"/>
        <v>898.87640449438197</v>
      </c>
      <c r="G52" s="19">
        <v>1</v>
      </c>
      <c r="H52" s="19">
        <f t="shared" si="18"/>
        <v>80000</v>
      </c>
      <c r="I52" s="47"/>
      <c r="J52" s="21">
        <f t="shared" si="19"/>
        <v>898.87640449438197</v>
      </c>
      <c r="K52" s="2"/>
      <c r="L52" s="7"/>
    </row>
    <row r="53" spans="1:12" ht="15" customHeight="1">
      <c r="A53" s="29" t="s">
        <v>81</v>
      </c>
      <c r="B53" s="14" t="s">
        <v>82</v>
      </c>
      <c r="C53" s="15">
        <v>1</v>
      </c>
      <c r="D53" s="16">
        <v>1</v>
      </c>
      <c r="E53" s="19">
        <v>80000</v>
      </c>
      <c r="F53" s="30">
        <f t="shared" si="17"/>
        <v>898.87640449438197</v>
      </c>
      <c r="G53" s="19">
        <v>1</v>
      </c>
      <c r="H53" s="19">
        <f t="shared" si="18"/>
        <v>80000</v>
      </c>
      <c r="I53" s="44" t="s">
        <v>83</v>
      </c>
      <c r="J53" s="21">
        <f t="shared" si="19"/>
        <v>898.87640449438197</v>
      </c>
      <c r="K53" s="2"/>
      <c r="L53" s="7"/>
    </row>
    <row r="54" spans="1:12" ht="15" customHeight="1">
      <c r="A54" s="29" t="s">
        <v>84</v>
      </c>
      <c r="B54" s="14" t="s">
        <v>85</v>
      </c>
      <c r="C54" s="15">
        <v>1</v>
      </c>
      <c r="D54" s="16">
        <v>1</v>
      </c>
      <c r="E54" s="17">
        <v>106000</v>
      </c>
      <c r="F54" s="30">
        <f t="shared" si="17"/>
        <v>1191.0112359550562</v>
      </c>
      <c r="G54" s="15">
        <v>1</v>
      </c>
      <c r="H54" s="19">
        <f t="shared" si="18"/>
        <v>106000</v>
      </c>
      <c r="I54" s="32"/>
      <c r="J54" s="21">
        <f t="shared" si="19"/>
        <v>1191.0112359550562</v>
      </c>
      <c r="K54" s="7"/>
      <c r="L54" s="7"/>
    </row>
    <row r="55" spans="1:12" ht="30" customHeight="1">
      <c r="A55" s="29" t="s">
        <v>86</v>
      </c>
      <c r="B55" s="14" t="s">
        <v>87</v>
      </c>
      <c r="C55" s="15">
        <v>1</v>
      </c>
      <c r="D55" s="16">
        <v>1</v>
      </c>
      <c r="E55" s="17">
        <v>200000</v>
      </c>
      <c r="F55" s="30">
        <f t="shared" si="17"/>
        <v>2247.1910112359551</v>
      </c>
      <c r="G55" s="15">
        <v>1</v>
      </c>
      <c r="H55" s="19">
        <f t="shared" si="18"/>
        <v>200000</v>
      </c>
      <c r="I55" s="32"/>
      <c r="J55" s="21">
        <f t="shared" si="19"/>
        <v>2247.1910112359551</v>
      </c>
      <c r="K55" s="7"/>
      <c r="L55" s="7"/>
    </row>
    <row r="56" spans="1:12" ht="30" customHeight="1">
      <c r="A56" s="29" t="s">
        <v>88</v>
      </c>
      <c r="B56" s="14" t="s">
        <v>89</v>
      </c>
      <c r="C56" s="15">
        <v>1</v>
      </c>
      <c r="D56" s="16">
        <v>1</v>
      </c>
      <c r="E56" s="17">
        <v>400000</v>
      </c>
      <c r="F56" s="30">
        <f t="shared" si="17"/>
        <v>4494.3820224719102</v>
      </c>
      <c r="G56" s="15">
        <v>1</v>
      </c>
      <c r="H56" s="19">
        <f t="shared" si="18"/>
        <v>400000</v>
      </c>
      <c r="I56" s="32"/>
      <c r="J56" s="21">
        <f t="shared" si="19"/>
        <v>4494.3820224719102</v>
      </c>
      <c r="K56" s="7"/>
      <c r="L56" s="7"/>
    </row>
    <row r="57" spans="1:12" ht="15" customHeight="1">
      <c r="A57" s="38" t="s">
        <v>90</v>
      </c>
      <c r="B57" s="38"/>
      <c r="C57" s="38"/>
      <c r="D57" s="38"/>
      <c r="E57" s="39"/>
      <c r="F57" s="39"/>
      <c r="G57" s="38"/>
      <c r="H57" s="40">
        <f t="shared" ref="H57:J57" si="20">SUM(H42:H56)</f>
        <v>6548000</v>
      </c>
      <c r="I57" s="40">
        <f t="shared" si="20"/>
        <v>0</v>
      </c>
      <c r="J57" s="40">
        <f t="shared" si="20"/>
        <v>73573.033707865179</v>
      </c>
      <c r="K57" s="2"/>
      <c r="L57" s="2"/>
    </row>
    <row r="58" spans="1:12" ht="15" customHeight="1">
      <c r="A58" s="71"/>
      <c r="B58" s="60"/>
      <c r="C58" s="60"/>
      <c r="D58" s="60"/>
      <c r="E58" s="60"/>
      <c r="F58" s="60"/>
      <c r="G58" s="60"/>
      <c r="H58" s="60"/>
      <c r="I58" s="60"/>
      <c r="J58" s="60"/>
      <c r="K58" s="7"/>
      <c r="L58" s="7"/>
    </row>
    <row r="59" spans="1:12" ht="15" customHeight="1">
      <c r="A59" s="70" t="s">
        <v>91</v>
      </c>
      <c r="B59" s="60"/>
      <c r="C59" s="60"/>
      <c r="D59" s="60"/>
      <c r="E59" s="60"/>
      <c r="F59" s="60"/>
      <c r="G59" s="60"/>
      <c r="H59" s="60"/>
      <c r="I59" s="60"/>
      <c r="J59" s="60"/>
      <c r="K59" s="7"/>
      <c r="L59" s="7"/>
    </row>
    <row r="60" spans="1:12" ht="15" customHeight="1">
      <c r="A60" s="14" t="s">
        <v>105</v>
      </c>
      <c r="B60" s="25" t="s">
        <v>14</v>
      </c>
      <c r="C60" s="25">
        <v>1</v>
      </c>
      <c r="D60" s="23">
        <v>1</v>
      </c>
      <c r="E60" s="25">
        <v>132000</v>
      </c>
      <c r="F60" s="30">
        <f t="shared" ref="F60:F67" si="21">E60/89</f>
        <v>1483.1460674157304</v>
      </c>
      <c r="G60" s="14">
        <v>12</v>
      </c>
      <c r="H60" s="22">
        <f t="shared" ref="H60:H67" si="22">C60*D60*E60*G60</f>
        <v>1584000</v>
      </c>
      <c r="I60" s="48"/>
      <c r="J60" s="41">
        <f t="shared" ref="J60:J67" si="23">H60/89</f>
        <v>17797.752808988764</v>
      </c>
      <c r="K60" s="7"/>
      <c r="L60" s="7"/>
    </row>
    <row r="61" spans="1:12" ht="45">
      <c r="A61" s="57" t="s">
        <v>108</v>
      </c>
      <c r="B61" s="58" t="s">
        <v>27</v>
      </c>
      <c r="C61" s="25">
        <v>1</v>
      </c>
      <c r="D61" s="23">
        <v>1</v>
      </c>
      <c r="E61" s="25">
        <v>12000000</v>
      </c>
      <c r="F61" s="30">
        <f t="shared" si="21"/>
        <v>134831.46067415731</v>
      </c>
      <c r="G61" s="14">
        <v>1</v>
      </c>
      <c r="H61" s="22">
        <f t="shared" si="22"/>
        <v>12000000</v>
      </c>
      <c r="I61" s="48"/>
      <c r="J61" s="41">
        <f t="shared" si="23"/>
        <v>134831.46067415731</v>
      </c>
      <c r="K61" s="7"/>
      <c r="L61" s="7"/>
    </row>
    <row r="62" spans="1:12" ht="15" customHeight="1">
      <c r="A62" s="32" t="s">
        <v>102</v>
      </c>
      <c r="B62" s="33" t="s">
        <v>92</v>
      </c>
      <c r="C62" s="25">
        <v>1</v>
      </c>
      <c r="D62" s="23">
        <v>1</v>
      </c>
      <c r="E62" s="25">
        <v>300000</v>
      </c>
      <c r="F62" s="30">
        <f>E62/89</f>
        <v>3370.7865168539324</v>
      </c>
      <c r="G62" s="14">
        <v>1</v>
      </c>
      <c r="H62" s="19">
        <f>C62*D62*E62*G62</f>
        <v>300000</v>
      </c>
      <c r="I62" s="31"/>
      <c r="J62" s="21">
        <f>H62/89</f>
        <v>3370.7865168539324</v>
      </c>
      <c r="K62" s="2"/>
      <c r="L62" s="2"/>
    </row>
    <row r="63" spans="1:12" ht="15" customHeight="1">
      <c r="A63" s="32" t="s">
        <v>67</v>
      </c>
      <c r="B63" s="35" t="s">
        <v>68</v>
      </c>
      <c r="C63" s="15">
        <v>1</v>
      </c>
      <c r="D63" s="16">
        <v>1</v>
      </c>
      <c r="E63" s="19">
        <v>30</v>
      </c>
      <c r="F63" s="46">
        <f>E63/89</f>
        <v>0.33707865168539325</v>
      </c>
      <c r="G63" s="19">
        <v>4000</v>
      </c>
      <c r="H63" s="19">
        <f>C63*D63*E63*G63</f>
        <v>120000</v>
      </c>
      <c r="I63" s="31"/>
      <c r="J63" s="21">
        <f>H63/89</f>
        <v>1348.314606741573</v>
      </c>
      <c r="K63" s="2"/>
      <c r="L63" s="2"/>
    </row>
    <row r="64" spans="1:12" ht="15" customHeight="1">
      <c r="A64" s="14" t="s">
        <v>106</v>
      </c>
      <c r="B64" s="25" t="s">
        <v>14</v>
      </c>
      <c r="C64" s="25">
        <v>1</v>
      </c>
      <c r="D64" s="23">
        <v>1</v>
      </c>
      <c r="E64" s="25">
        <v>70000</v>
      </c>
      <c r="F64" s="30">
        <f>E64/89</f>
        <v>786.51685393258424</v>
      </c>
      <c r="G64" s="19">
        <v>12</v>
      </c>
      <c r="H64" s="19">
        <f>C64*D64*E64*G64</f>
        <v>840000</v>
      </c>
      <c r="I64" s="48"/>
      <c r="J64" s="21">
        <f>H64/89</f>
        <v>9438.2022471910113</v>
      </c>
      <c r="K64" s="7"/>
      <c r="L64" s="7"/>
    </row>
    <row r="65" spans="1:12" ht="30" customHeight="1">
      <c r="A65" s="32" t="s">
        <v>93</v>
      </c>
      <c r="B65" s="33" t="s">
        <v>94</v>
      </c>
      <c r="C65" s="25">
        <v>1</v>
      </c>
      <c r="D65" s="23">
        <v>1</v>
      </c>
      <c r="E65" s="25">
        <v>7000</v>
      </c>
      <c r="F65" s="30">
        <f t="shared" si="21"/>
        <v>78.651685393258433</v>
      </c>
      <c r="G65" s="14">
        <v>12</v>
      </c>
      <c r="H65" s="19">
        <f t="shared" si="22"/>
        <v>84000</v>
      </c>
      <c r="I65" s="31"/>
      <c r="J65" s="21">
        <f t="shared" si="23"/>
        <v>943.82022471910113</v>
      </c>
      <c r="K65" s="2"/>
      <c r="L65" s="2"/>
    </row>
    <row r="66" spans="1:12" ht="18" customHeight="1">
      <c r="A66" s="49" t="s">
        <v>95</v>
      </c>
      <c r="B66" s="50" t="s">
        <v>96</v>
      </c>
      <c r="C66" s="50">
        <v>2</v>
      </c>
      <c r="D66" s="51">
        <v>1</v>
      </c>
      <c r="E66" s="50">
        <v>30000</v>
      </c>
      <c r="F66" s="30">
        <f t="shared" si="21"/>
        <v>337.07865168539325</v>
      </c>
      <c r="G66" s="49">
        <v>1</v>
      </c>
      <c r="H66" s="19">
        <f t="shared" si="22"/>
        <v>60000</v>
      </c>
      <c r="I66" s="52"/>
      <c r="J66" s="21">
        <f t="shared" si="23"/>
        <v>674.15730337078651</v>
      </c>
      <c r="K66" s="2"/>
      <c r="L66" s="2"/>
    </row>
    <row r="67" spans="1:12" ht="16.5" customHeight="1">
      <c r="A67" s="49" t="s">
        <v>97</v>
      </c>
      <c r="B67" s="53" t="s">
        <v>98</v>
      </c>
      <c r="C67" s="54">
        <v>1</v>
      </c>
      <c r="D67" s="51">
        <v>1</v>
      </c>
      <c r="E67" s="55">
        <v>13000</v>
      </c>
      <c r="F67" s="30">
        <f t="shared" si="21"/>
        <v>146.06741573033707</v>
      </c>
      <c r="G67" s="55">
        <v>12</v>
      </c>
      <c r="H67" s="19">
        <f t="shared" si="22"/>
        <v>156000</v>
      </c>
      <c r="I67" s="49"/>
      <c r="J67" s="21">
        <f t="shared" si="23"/>
        <v>1752.8089887640449</v>
      </c>
      <c r="K67" s="2"/>
      <c r="L67" s="2"/>
    </row>
    <row r="68" spans="1:12" ht="15" customHeight="1">
      <c r="A68" s="38" t="s">
        <v>99</v>
      </c>
      <c r="B68" s="38"/>
      <c r="C68" s="38"/>
      <c r="D68" s="38"/>
      <c r="E68" s="39"/>
      <c r="F68" s="39"/>
      <c r="G68" s="38"/>
      <c r="H68" s="40">
        <f>SUM(H60:H67)</f>
        <v>15144000</v>
      </c>
      <c r="I68" s="40">
        <f>SUM(I62:I67)</f>
        <v>0</v>
      </c>
      <c r="J68" s="40">
        <f>SUM(J60:J67)</f>
        <v>170157.30337078651</v>
      </c>
      <c r="K68" s="2"/>
      <c r="L68" s="2"/>
    </row>
    <row r="69" spans="1:12" ht="15" customHeight="1">
      <c r="A69" s="79" t="s">
        <v>100</v>
      </c>
      <c r="B69" s="60"/>
      <c r="C69" s="60"/>
      <c r="D69" s="60"/>
      <c r="E69" s="60"/>
      <c r="F69" s="60"/>
      <c r="G69" s="60"/>
      <c r="H69" s="56">
        <f>SUM(H68,H57,H38,H32,H24,H15)</f>
        <v>25836104</v>
      </c>
      <c r="I69" s="56">
        <f>SUM(I68,I57,I38,I32,I24,I15)</f>
        <v>0</v>
      </c>
      <c r="J69" s="56">
        <f>SUM(J68,J57,J38,J32,J24,J15)</f>
        <v>294338.24719101127</v>
      </c>
      <c r="K69" s="2"/>
      <c r="L69" s="2"/>
    </row>
    <row r="70" spans="1:12" ht="15" customHeight="1">
      <c r="A70" s="8"/>
      <c r="B70" s="9"/>
      <c r="C70" s="9"/>
      <c r="D70" s="9"/>
      <c r="E70" s="9"/>
      <c r="F70" s="9"/>
      <c r="G70" s="9"/>
      <c r="H70" s="9"/>
      <c r="I70" s="2"/>
      <c r="J70" s="2"/>
      <c r="K70" s="2"/>
      <c r="L70" s="2"/>
    </row>
    <row r="71" spans="1:12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ht="15" customHeight="1">
      <c r="A79" s="2"/>
      <c r="B79" s="2"/>
      <c r="C79" s="2"/>
      <c r="D79" s="2"/>
      <c r="E79" s="2"/>
      <c r="F79" s="2"/>
      <c r="G79" s="10"/>
      <c r="H79" s="2"/>
      <c r="I79" s="2"/>
      <c r="J79" s="2"/>
      <c r="K79" s="2"/>
      <c r="L79" s="2"/>
    </row>
  </sheetData>
  <mergeCells count="25">
    <mergeCell ref="A69:G69"/>
    <mergeCell ref="C44:C45"/>
    <mergeCell ref="B44:B45"/>
    <mergeCell ref="J44:J45"/>
    <mergeCell ref="A44:A45"/>
    <mergeCell ref="A41:J41"/>
    <mergeCell ref="A40:J40"/>
    <mergeCell ref="A59:J59"/>
    <mergeCell ref="A58:J58"/>
    <mergeCell ref="D44:D45"/>
    <mergeCell ref="E44:E45"/>
    <mergeCell ref="F44:F45"/>
    <mergeCell ref="G44:G45"/>
    <mergeCell ref="H44:H45"/>
    <mergeCell ref="A7:J7"/>
    <mergeCell ref="A1:J1"/>
    <mergeCell ref="A5:J5"/>
    <mergeCell ref="A33:J33"/>
    <mergeCell ref="A39:J39"/>
    <mergeCell ref="A25:J25"/>
    <mergeCell ref="A24:G24"/>
    <mergeCell ref="A8:J8"/>
    <mergeCell ref="A17:J17"/>
    <mergeCell ref="A16:J16"/>
    <mergeCell ref="A15:G15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7.28515625" defaultRowHeight="15.75" customHeight="1"/>
  <cols>
    <col min="1" max="6" width="8.7109375" customWidth="1"/>
  </cols>
  <sheetData>
    <row r="1" ht="15" customHeight="1"/>
    <row r="2" ht="15" customHeight="1"/>
    <row r="3" ht="15" customHeight="1"/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7.28515625" defaultRowHeight="15.75" customHeight="1"/>
  <cols>
    <col min="1" max="6" width="8.7109375" customWidth="1"/>
  </cols>
  <sheetData>
    <row r="1" ht="15" customHeight="1"/>
    <row r="2" ht="15" customHeight="1"/>
    <row r="3" ht="15" customHeight="1"/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Sadhana Forest Kenya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OTI</cp:lastModifiedBy>
  <dcterms:created xsi:type="dcterms:W3CDTF">2014-11-14T18:21:41Z</dcterms:created>
  <dcterms:modified xsi:type="dcterms:W3CDTF">2014-11-22T12:14:03Z</dcterms:modified>
</cp:coreProperties>
</file>