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8840" windowHeight="9975" activeTab="1"/>
  </bookViews>
  <sheets>
    <sheet name="BUDGET NUMBERS" sheetId="1" r:id="rId1"/>
    <sheet name="BUDGET NOTES" sheetId="2" r:id="rId2"/>
    <sheet name="BUDGET MOTIVATION" sheetId="3" r:id="rId3"/>
  </sheets>
  <calcPr calcId="145621"/>
</workbook>
</file>

<file path=xl/calcChain.xml><?xml version="1.0" encoding="utf-8"?>
<calcChain xmlns="http://schemas.openxmlformats.org/spreadsheetml/2006/main">
  <c r="E17" i="2" l="1"/>
  <c r="E16" i="2"/>
  <c r="D17" i="2"/>
  <c r="D16" i="2"/>
  <c r="C19" i="2"/>
  <c r="C156" i="2"/>
  <c r="C148" i="2"/>
  <c r="C138" i="2"/>
  <c r="C126" i="2"/>
  <c r="C118" i="2"/>
  <c r="C109" i="2"/>
  <c r="C71" i="2"/>
  <c r="C57" i="2"/>
  <c r="D15" i="2"/>
  <c r="E15" i="2"/>
  <c r="C48" i="2"/>
  <c r="E45" i="2"/>
  <c r="D45" i="2"/>
  <c r="E62" i="2"/>
  <c r="D62" i="2"/>
  <c r="E68" i="2"/>
  <c r="E66" i="2"/>
  <c r="E65" i="2"/>
  <c r="D68" i="2"/>
  <c r="D66" i="2"/>
  <c r="D65" i="2"/>
  <c r="D15" i="1" l="1"/>
  <c r="E15" i="1" s="1"/>
  <c r="E161" i="2"/>
  <c r="E162" i="2"/>
  <c r="E163" i="2"/>
  <c r="E164" i="2"/>
  <c r="E165" i="2"/>
  <c r="E160" i="2"/>
  <c r="D161" i="2"/>
  <c r="D162" i="2"/>
  <c r="D163" i="2"/>
  <c r="D164" i="2"/>
  <c r="D165" i="2"/>
  <c r="D160" i="2"/>
  <c r="E153" i="2"/>
  <c r="E154" i="2"/>
  <c r="E152" i="2"/>
  <c r="D153" i="2"/>
  <c r="D154" i="2"/>
  <c r="D152" i="2"/>
  <c r="E143" i="2"/>
  <c r="E144" i="2"/>
  <c r="E145" i="2"/>
  <c r="E146" i="2"/>
  <c r="E142" i="2"/>
  <c r="D143" i="2"/>
  <c r="D144" i="2"/>
  <c r="D145" i="2"/>
  <c r="D146" i="2"/>
  <c r="D142" i="2"/>
  <c r="E131" i="2"/>
  <c r="E132" i="2"/>
  <c r="E133" i="2"/>
  <c r="E134" i="2"/>
  <c r="E135" i="2"/>
  <c r="E136" i="2"/>
  <c r="E130" i="2"/>
  <c r="D131" i="2"/>
  <c r="D132" i="2"/>
  <c r="D133" i="2"/>
  <c r="D134" i="2"/>
  <c r="D135" i="2"/>
  <c r="D136" i="2"/>
  <c r="D130" i="2"/>
  <c r="E123" i="2"/>
  <c r="E124" i="2"/>
  <c r="E122" i="2"/>
  <c r="D123" i="2"/>
  <c r="D124" i="2"/>
  <c r="D122" i="2"/>
  <c r="E114" i="2"/>
  <c r="E115" i="2"/>
  <c r="E116" i="2"/>
  <c r="E113" i="2"/>
  <c r="D114" i="2"/>
  <c r="D115" i="2"/>
  <c r="D116" i="2"/>
  <c r="D113" i="2"/>
  <c r="E101" i="2"/>
  <c r="E102" i="2"/>
  <c r="E103" i="2"/>
  <c r="E104" i="2"/>
  <c r="E105" i="2"/>
  <c r="E106" i="2"/>
  <c r="E107" i="2"/>
  <c r="E100" i="2"/>
  <c r="D101" i="2"/>
  <c r="D102" i="2"/>
  <c r="D103" i="2"/>
  <c r="D104" i="2"/>
  <c r="D105" i="2"/>
  <c r="D106" i="2"/>
  <c r="D107" i="2"/>
  <c r="D100" i="2"/>
  <c r="E93" i="2"/>
  <c r="E94" i="2"/>
  <c r="E92" i="2"/>
  <c r="D93" i="2"/>
  <c r="D94" i="2"/>
  <c r="D92" i="2"/>
  <c r="E86" i="2"/>
  <c r="E85" i="2"/>
  <c r="D86" i="2"/>
  <c r="D85" i="2"/>
  <c r="E76" i="2"/>
  <c r="E77" i="2"/>
  <c r="E78" i="2"/>
  <c r="E79" i="2"/>
  <c r="E75" i="2"/>
  <c r="D76" i="2"/>
  <c r="D77" i="2"/>
  <c r="D78" i="2"/>
  <c r="D79" i="2"/>
  <c r="D75" i="2"/>
  <c r="E63" i="2"/>
  <c r="E64" i="2"/>
  <c r="E67" i="2"/>
  <c r="E69" i="2"/>
  <c r="E61" i="2"/>
  <c r="D63" i="2"/>
  <c r="D64" i="2"/>
  <c r="D67" i="2"/>
  <c r="D69" i="2"/>
  <c r="D61" i="2"/>
  <c r="E53" i="2"/>
  <c r="E54" i="2"/>
  <c r="E55" i="2"/>
  <c r="E52" i="2"/>
  <c r="D53" i="2"/>
  <c r="D54" i="2"/>
  <c r="D55" i="2"/>
  <c r="D52" i="2"/>
  <c r="E46" i="2"/>
  <c r="E48" i="2" s="1"/>
  <c r="F15" i="1"/>
  <c r="G15" i="1" s="1"/>
  <c r="E40" i="2"/>
  <c r="E32" i="2"/>
  <c r="E33" i="2"/>
  <c r="E34" i="2"/>
  <c r="E35" i="2"/>
  <c r="E36" i="2"/>
  <c r="E37" i="2"/>
  <c r="E38" i="2"/>
  <c r="E39" i="2"/>
  <c r="D46" i="2"/>
  <c r="D48" i="2" s="1"/>
  <c r="E31" i="2"/>
  <c r="D32" i="2"/>
  <c r="D33" i="2"/>
  <c r="D34" i="2"/>
  <c r="D35" i="2"/>
  <c r="D36" i="2"/>
  <c r="D37" i="2"/>
  <c r="D38" i="2"/>
  <c r="D39" i="2"/>
  <c r="D31" i="2"/>
  <c r="E24" i="2"/>
  <c r="E25" i="2"/>
  <c r="E23" i="2"/>
  <c r="D24" i="2"/>
  <c r="D25" i="2"/>
  <c r="D23" i="2"/>
  <c r="E10" i="2"/>
  <c r="E11" i="2"/>
  <c r="E12" i="2"/>
  <c r="E13" i="2"/>
  <c r="E14" i="2"/>
  <c r="E9" i="2"/>
  <c r="D10" i="2"/>
  <c r="D11" i="2"/>
  <c r="D12" i="2"/>
  <c r="D13" i="2"/>
  <c r="D14" i="2"/>
  <c r="D9" i="2"/>
  <c r="C167" i="2"/>
  <c r="C26" i="1" s="1"/>
  <c r="F26" i="1" s="1"/>
  <c r="G26" i="1" s="1"/>
  <c r="C25" i="1"/>
  <c r="D25" i="1" s="1"/>
  <c r="E25" i="1" s="1"/>
  <c r="C24" i="1"/>
  <c r="F24" i="1" s="1"/>
  <c r="G24" i="1" s="1"/>
  <c r="C23" i="1"/>
  <c r="D23" i="1" s="1"/>
  <c r="E23" i="1" s="1"/>
  <c r="C22" i="1"/>
  <c r="F22" i="1" s="1"/>
  <c r="G22" i="1" s="1"/>
  <c r="C21" i="1"/>
  <c r="D21" i="1" s="1"/>
  <c r="E21" i="1" s="1"/>
  <c r="C20" i="1"/>
  <c r="F20" i="1" s="1"/>
  <c r="G20" i="1" s="1"/>
  <c r="E109" i="2" l="1"/>
  <c r="E118" i="2"/>
  <c r="E167" i="2"/>
  <c r="D118" i="2"/>
  <c r="D126" i="2"/>
  <c r="E126" i="2"/>
  <c r="D138" i="2"/>
  <c r="E138" i="2"/>
  <c r="D148" i="2"/>
  <c r="E148" i="2"/>
  <c r="D156" i="2"/>
  <c r="E156" i="2"/>
  <c r="D167" i="2"/>
  <c r="D109" i="2"/>
  <c r="D24" i="1"/>
  <c r="E24" i="1" s="1"/>
  <c r="D20" i="1"/>
  <c r="E20" i="1" s="1"/>
  <c r="F25" i="1"/>
  <c r="G25" i="1" s="1"/>
  <c r="F23" i="1"/>
  <c r="G23" i="1" s="1"/>
  <c r="F21" i="1"/>
  <c r="G21" i="1" s="1"/>
  <c r="D26" i="1"/>
  <c r="E26" i="1" s="1"/>
  <c r="D22" i="1"/>
  <c r="E22" i="1" s="1"/>
  <c r="C96" i="2"/>
  <c r="C88" i="2"/>
  <c r="C81" i="2"/>
  <c r="C13" i="1"/>
  <c r="C41" i="2"/>
  <c r="C12" i="1" s="1"/>
  <c r="D12" i="1" s="1"/>
  <c r="E12" i="1" s="1"/>
  <c r="D57" i="2" l="1"/>
  <c r="E57" i="2"/>
  <c r="E71" i="2"/>
  <c r="D71" i="2"/>
  <c r="E81" i="2"/>
  <c r="D81" i="2"/>
  <c r="D88" i="2"/>
  <c r="E88" i="2"/>
  <c r="C19" i="1"/>
  <c r="F19" i="1" s="1"/>
  <c r="G19" i="1" s="1"/>
  <c r="E96" i="2"/>
  <c r="D96" i="2"/>
  <c r="E41" i="2"/>
  <c r="D41" i="2"/>
  <c r="C14" i="1"/>
  <c r="D14" i="1" s="1"/>
  <c r="E14" i="1" s="1"/>
  <c r="C16" i="1"/>
  <c r="F16" i="1" s="1"/>
  <c r="G16" i="1" s="1"/>
  <c r="C17" i="1"/>
  <c r="F17" i="1" s="1"/>
  <c r="G17" i="1" s="1"/>
  <c r="C18" i="1"/>
  <c r="F18" i="1" s="1"/>
  <c r="G18" i="1" s="1"/>
  <c r="D13" i="1"/>
  <c r="E13" i="1" s="1"/>
  <c r="F13" i="1"/>
  <c r="G13" i="1" s="1"/>
  <c r="F12" i="1"/>
  <c r="G12" i="1" s="1"/>
  <c r="D17" i="1"/>
  <c r="E17" i="1" s="1"/>
  <c r="C27" i="2"/>
  <c r="C11" i="1" s="1"/>
  <c r="D11" i="1" s="1"/>
  <c r="E11" i="1" s="1"/>
  <c r="C10" i="1"/>
  <c r="F14" i="1" l="1"/>
  <c r="G14" i="1" s="1"/>
  <c r="F10" i="1"/>
  <c r="D10" i="1"/>
  <c r="E10" i="1" s="1"/>
  <c r="D18" i="1"/>
  <c r="E18" i="1" s="1"/>
  <c r="D16" i="1"/>
  <c r="E16" i="1" s="1"/>
  <c r="D19" i="1"/>
  <c r="E19" i="1" s="1"/>
  <c r="F11" i="1"/>
  <c r="G11" i="1" s="1"/>
  <c r="E27" i="2"/>
  <c r="D27" i="2"/>
  <c r="E19" i="2"/>
  <c r="D19" i="2"/>
  <c r="C30" i="1"/>
  <c r="F30" i="1" l="1"/>
  <c r="G10" i="1"/>
  <c r="G30" i="1" s="1"/>
  <c r="E30" i="1"/>
  <c r="D30" i="1"/>
</calcChain>
</file>

<file path=xl/sharedStrings.xml><?xml version="1.0" encoding="utf-8"?>
<sst xmlns="http://schemas.openxmlformats.org/spreadsheetml/2006/main" count="236" uniqueCount="154">
  <si>
    <t>AFRICAN COMMUNITY FUND FOR EDUCATION</t>
  </si>
  <si>
    <t>R</t>
  </si>
  <si>
    <t>EXPENDITURE STATEMENT</t>
  </si>
  <si>
    <t>Rentals</t>
  </si>
  <si>
    <t>Salary Costs</t>
  </si>
  <si>
    <t>Staff Related Costs</t>
  </si>
  <si>
    <t>Training Costs</t>
  </si>
  <si>
    <t>Vehicle Related Costs</t>
  </si>
  <si>
    <t>Equipment Related Costs</t>
  </si>
  <si>
    <t>African Community Education Scholarship</t>
  </si>
  <si>
    <t>African Leadership Program</t>
  </si>
  <si>
    <t>Courior and Postage</t>
  </si>
  <si>
    <t>Telephones, Internet</t>
  </si>
  <si>
    <t>IT Equipment, Software &amp; Maintenance Costs</t>
  </si>
  <si>
    <t>Printing, Stationery &amp; Photocopier Costs</t>
  </si>
  <si>
    <t>Furniture and other Equipment</t>
  </si>
  <si>
    <t>Travel and Transport Related Costs</t>
  </si>
  <si>
    <t>Consulting and Legal Costs</t>
  </si>
  <si>
    <t>Insurance, Finance Charges, Audit fees</t>
  </si>
  <si>
    <t>Corporate Events</t>
  </si>
  <si>
    <t>Bank Charges</t>
  </si>
  <si>
    <t>Budget Totals</t>
  </si>
  <si>
    <t>Notes</t>
  </si>
  <si>
    <t>Forecast 2015</t>
  </si>
  <si>
    <t>President and Chief Executive Officer</t>
  </si>
  <si>
    <t>Executive Director</t>
  </si>
  <si>
    <t>Director: Corporate Affairs</t>
  </si>
  <si>
    <t>Director: Finance and Planning</t>
  </si>
  <si>
    <t>Director: Managing and Community Relations</t>
  </si>
  <si>
    <t>Salary Costs (Permanent Staff)</t>
  </si>
  <si>
    <t>Vouchers *6@ R2000</t>
  </si>
  <si>
    <t>Finance for Non-Financial Managers</t>
  </si>
  <si>
    <t>Project Management</t>
  </si>
  <si>
    <t>Networking</t>
  </si>
  <si>
    <t>Corporate Governance</t>
  </si>
  <si>
    <t>Ethics</t>
  </si>
  <si>
    <t>Customer Service in the Contact Centre</t>
  </si>
  <si>
    <t>Pastel Accounting</t>
  </si>
  <si>
    <t>Company Secretary Training</t>
  </si>
  <si>
    <t>Performance Management*6@R7500</t>
  </si>
  <si>
    <t>Petrol Cards 3@36000/annum</t>
  </si>
  <si>
    <t>Coaching Sessions</t>
  </si>
  <si>
    <t>Adventurous Journey</t>
  </si>
  <si>
    <t>Community Projects</t>
  </si>
  <si>
    <t>Skills Training</t>
  </si>
  <si>
    <t>Hiking</t>
  </si>
  <si>
    <t>Stationery</t>
  </si>
  <si>
    <t>Postage fees</t>
  </si>
  <si>
    <t>Telephones and Internet</t>
  </si>
  <si>
    <t>Internet Costs</t>
  </si>
  <si>
    <t>3G Cards and ASDL Lines</t>
  </si>
  <si>
    <t>Telephone Costs, Landlines, Mobile</t>
  </si>
  <si>
    <t xml:space="preserve">IT Equipment, Software and Maintenance </t>
  </si>
  <si>
    <t>Antivirus Sophos 6 users</t>
  </si>
  <si>
    <t>Sage Pastel Accounting (SPA)</t>
  </si>
  <si>
    <t>Employee Self Service (ESS)</t>
  </si>
  <si>
    <t>Microsoft Office 2010</t>
  </si>
  <si>
    <t>Printing, Stationery and Photocopying</t>
  </si>
  <si>
    <t>Printers</t>
  </si>
  <si>
    <t>Schools Printing and Stationery</t>
  </si>
  <si>
    <t>Research Activities Printing and Stationery</t>
  </si>
  <si>
    <t>Office Printing and Stationery</t>
  </si>
  <si>
    <t>Printer and Copy maintenance</t>
  </si>
  <si>
    <t>Boardroom Table</t>
  </si>
  <si>
    <t>Office Desks*6@11 480</t>
  </si>
  <si>
    <t>Office Chairs*6@6 465</t>
  </si>
  <si>
    <t>Local and International Travel</t>
  </si>
  <si>
    <t>Accommodation</t>
  </si>
  <si>
    <t>Car Hire</t>
  </si>
  <si>
    <t>Cab Charges</t>
  </si>
  <si>
    <t>Re-imbursement to Staff</t>
  </si>
  <si>
    <t>Attendance of Board meetings</t>
  </si>
  <si>
    <t>Attending Conferences</t>
  </si>
  <si>
    <t>Legal Advisory &amp; Consulting, Work Permits</t>
  </si>
  <si>
    <t>Financial (Sage Pastel) System/ External Support</t>
  </si>
  <si>
    <t>Payroll (VIP) System &amp; HR Consultants</t>
  </si>
  <si>
    <t>Company Secretarial fees</t>
  </si>
  <si>
    <t>Other Consultants</t>
  </si>
  <si>
    <t>Software (Windows/ VIP Payroll)</t>
  </si>
  <si>
    <t>Insurance Premiums</t>
  </si>
  <si>
    <t>Bank Charges, Credit Card Charges</t>
  </si>
  <si>
    <t>Marketing/ Advancement Costs</t>
  </si>
  <si>
    <t>Campaigns</t>
  </si>
  <si>
    <t>Marketing trips local &amp; International</t>
  </si>
  <si>
    <t>Brand Awareness, Advertising, Radio, Banners</t>
  </si>
  <si>
    <t>Marketing Events</t>
  </si>
  <si>
    <t>Other marketing</t>
  </si>
  <si>
    <t>Magazine, Brochures, Marketing Videos</t>
  </si>
  <si>
    <t>Budget 2014</t>
  </si>
  <si>
    <t>Variance 2014 to 2015</t>
  </si>
  <si>
    <t>Forecast 2016</t>
  </si>
  <si>
    <t>Variance 2015 to 2016</t>
  </si>
  <si>
    <t>Audit fees Deloitte</t>
  </si>
  <si>
    <t>African Community Education Program</t>
  </si>
  <si>
    <t>(200 SA) Student fees, tuition@R25000/annum</t>
  </si>
  <si>
    <t>Vehicle Toyota RAV4 1@301.9</t>
  </si>
  <si>
    <t>Vehicle Toyota Quantum 2@305.6 ea</t>
  </si>
  <si>
    <t>Vehicle Toyota Hilux 2@287.1 ea</t>
  </si>
  <si>
    <t>(200 ZIM) Student fees, tuition@R2700/annum</t>
  </si>
  <si>
    <t>(200 SA) Accommodation fees@R20000/annum</t>
  </si>
  <si>
    <t>(200 SA) Stipents@R25000/annum</t>
  </si>
  <si>
    <t>(200 ZIM) Stipents@R9000/annum</t>
  </si>
  <si>
    <t>(200 SA) Books and Stationery@R5000/annum</t>
  </si>
  <si>
    <t>(200 ZW) Books and Stationery@R1500/annum</t>
  </si>
  <si>
    <t>(200 ZA) Medical Aid(R3600/annum</t>
  </si>
  <si>
    <t>(200 ZW) Medical Aid@R2000/annum</t>
  </si>
  <si>
    <t>Computers 12@11000</t>
  </si>
  <si>
    <t>Laptops 8@8000</t>
  </si>
  <si>
    <t>ZA Office Space@R144000/annum</t>
  </si>
  <si>
    <t>ZW Office Space@R120000/annum</t>
  </si>
  <si>
    <t>Additional Staff (ZA &amp; ZW)</t>
  </si>
  <si>
    <t>Medical Aid * 6@ R10000 p/a</t>
  </si>
  <si>
    <t>Transport Allowances *23@ R60000 p/a</t>
  </si>
  <si>
    <t>Country Director - ZW</t>
  </si>
  <si>
    <t>Assistant Country Director - ZW</t>
  </si>
  <si>
    <t>Statistical Percentages:</t>
  </si>
  <si>
    <t>Programs</t>
  </si>
  <si>
    <t>Staff/ Human Resources</t>
  </si>
  <si>
    <t>Administration Services</t>
  </si>
  <si>
    <t>Total Budget Usage</t>
  </si>
  <si>
    <t>$US'000</t>
  </si>
  <si>
    <t>$</t>
  </si>
  <si>
    <t>US$'000</t>
  </si>
  <si>
    <t>2014 CONSOLIDATED BUDGET PROPOSAL_ACFE GROUP, AFRICAN COMMUNITY FUND FOR EDUCATION</t>
  </si>
  <si>
    <t xml:space="preserve">ACFE needs additional staff especially on Programs for effective Program Management and Monitoring. </t>
  </si>
  <si>
    <t>Hiring of Financial Planning and Management Staff is imperative to ensure compliance with effective Accounting Standards</t>
  </si>
  <si>
    <t>Salaries included in the proposal are the average salaries which are recommended at Start-up. However, similar organisations go as far as 75% in remuneration</t>
  </si>
  <si>
    <t>These include Medical and Transport Allowances which are imperative as per the Basic Conditions of Employment Act.</t>
  </si>
  <si>
    <t xml:space="preserve">Legal Administration of Employees as per Government Laws on Compensation, Maternity Leave Administration </t>
  </si>
  <si>
    <t>Staff training on important customised Administrative courses</t>
  </si>
  <si>
    <t>Some of the important courses include Finance for Non-Financial Managers</t>
  </si>
  <si>
    <t>ACFE has no capacity to buy or construct office space at the moment, so affordable rentals are needed</t>
  </si>
  <si>
    <t>When the organisation owns a fleet of Vehicles, costs of maintenance, insurance and fuel should be secured</t>
  </si>
  <si>
    <t>Not included in the current proposal</t>
  </si>
  <si>
    <t>ACFE aims to fulfill its Strategic Plan 2014 - 2016, and will recruit 200 students in South Africa and 200 Students in Zimbabwe</t>
  </si>
  <si>
    <t>In this current budget ACFE Group has invested 73.63% of this budget into the Education and Leadership program</t>
  </si>
  <si>
    <t xml:space="preserve">ACFE will partner with various organisations such as the John Maxwell Africa Leadership Program. </t>
  </si>
  <si>
    <t>Private Sector Partnerships will improve Program Quality</t>
  </si>
  <si>
    <t>All our 400 beneficiaries will go through the Africa Leadership Program which will make a difference in their training</t>
  </si>
  <si>
    <t>These will be involved as part of the Branding, Marketing and Communication process</t>
  </si>
  <si>
    <t>ACFE Group will use its own branded envelopes/ postage material and will hire courier services</t>
  </si>
  <si>
    <t>Telephones and Internet are part of the organisation's daily communication process</t>
  </si>
  <si>
    <t>Computers, Online systems are important for daily work and administration</t>
  </si>
  <si>
    <t>Computers, Phones and other devices may also come with maintenance costs</t>
  </si>
  <si>
    <t>Printing is mostly involved in the organisation's daily work</t>
  </si>
  <si>
    <t>Stationery will include writing, paper material and other</t>
  </si>
  <si>
    <t>Rental Space does not include Office furniture such as tables and chairs</t>
  </si>
  <si>
    <t>Other staff members will be required to attend important conferences for networking and professional development</t>
  </si>
  <si>
    <t>ACFE Group will do consulting on legal, finance and other areas of external experience</t>
  </si>
  <si>
    <t>All organisational assets will need to be secured against theft, risk, and other uncertainities</t>
  </si>
  <si>
    <t>ACFE Group has most of its supporters in the public so awareness programmes will be put in place</t>
  </si>
  <si>
    <t>Inculde all the events which will be done in the budget year</t>
  </si>
  <si>
    <t>Incurred on receiving and making of payments</t>
  </si>
  <si>
    <t>OPERATIONAL BUDGET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</si>
</sst>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6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Border="1"/>
    <xf numFmtId="0" fontId="1" fillId="0" borderId="10" xfId="0" applyFont="1" applyBorder="1"/>
    <xf numFmtId="0" fontId="2" fillId="0" borderId="0" xfId="0" applyFont="1"/>
    <xf numFmtId="0" fontId="2" fillId="0" borderId="4" xfId="0" applyFont="1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4" fillId="0" borderId="0" xfId="0" applyFont="1"/>
    <xf numFmtId="1" fontId="1" fillId="0" borderId="6" xfId="0" applyNumberFormat="1" applyFont="1" applyBorder="1"/>
    <xf numFmtId="1" fontId="1" fillId="0" borderId="11" xfId="0" applyNumberFormat="1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11" xfId="0" applyFont="1" applyBorder="1"/>
    <xf numFmtId="1" fontId="1" fillId="0" borderId="9" xfId="0" applyNumberFormat="1" applyFont="1" applyBorder="1"/>
    <xf numFmtId="0" fontId="4" fillId="0" borderId="0" xfId="0" applyFont="1" applyAlignment="1">
      <alignment horizontal="right"/>
    </xf>
    <xf numFmtId="1" fontId="1" fillId="0" borderId="4" xfId="0" applyNumberFormat="1" applyFont="1" applyBorder="1"/>
    <xf numFmtId="1" fontId="1" fillId="0" borderId="8" xfId="0" applyNumberFormat="1" applyFont="1" applyBorder="1"/>
    <xf numFmtId="1" fontId="1" fillId="0" borderId="5" xfId="0" applyNumberFormat="1" applyFont="1" applyBorder="1"/>
    <xf numFmtId="1" fontId="1" fillId="0" borderId="0" xfId="0" applyNumberFormat="1" applyFont="1" applyBorder="1"/>
    <xf numFmtId="0" fontId="1" fillId="0" borderId="2" xfId="0" applyFont="1" applyBorder="1"/>
    <xf numFmtId="1" fontId="1" fillId="0" borderId="2" xfId="0" applyNumberFormat="1" applyFont="1" applyBorder="1"/>
    <xf numFmtId="1" fontId="1" fillId="0" borderId="7" xfId="0" applyNumberFormat="1" applyFont="1" applyBorder="1"/>
    <xf numFmtId="0" fontId="1" fillId="0" borderId="0" xfId="0" applyFont="1" applyAlignment="1">
      <alignment horizontal="right"/>
    </xf>
    <xf numFmtId="1" fontId="1" fillId="0" borderId="12" xfId="0" applyNumberFormat="1" applyFont="1" applyBorder="1"/>
    <xf numFmtId="0" fontId="5" fillId="0" borderId="0" xfId="1" applyFont="1"/>
    <xf numFmtId="164" fontId="1" fillId="0" borderId="6" xfId="0" applyNumberFormat="1" applyFont="1" applyBorder="1"/>
    <xf numFmtId="164" fontId="1" fillId="0" borderId="9" xfId="0" applyNumberFormat="1" applyFont="1" applyBorder="1"/>
    <xf numFmtId="164" fontId="1" fillId="0" borderId="7" xfId="0" applyNumberFormat="1" applyFont="1" applyBorder="1"/>
    <xf numFmtId="164" fontId="1" fillId="0" borderId="0" xfId="0" applyNumberFormat="1" applyFont="1" applyBorder="1"/>
    <xf numFmtId="164" fontId="1" fillId="0" borderId="2" xfId="0" applyNumberFormat="1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Alignment="1">
      <alignment horizontal="right"/>
    </xf>
    <xf numFmtId="0" fontId="2" fillId="0" borderId="12" xfId="0" applyFont="1" applyBorder="1"/>
    <xf numFmtId="9" fontId="1" fillId="0" borderId="7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9" fontId="1" fillId="0" borderId="9" xfId="0" applyNumberFormat="1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/>
    <xf numFmtId="3" fontId="2" fillId="0" borderId="4" xfId="0" applyNumberFormat="1" applyFont="1" applyBorder="1"/>
    <xf numFmtId="3" fontId="2" fillId="0" borderId="8" xfId="0" applyNumberFormat="1" applyFon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13" xfId="0" applyBorder="1"/>
    <xf numFmtId="0" fontId="0" fillId="0" borderId="9" xfId="0" applyBorder="1"/>
    <xf numFmtId="0" fontId="0" fillId="0" borderId="8" xfId="0" applyBorder="1"/>
    <xf numFmtId="0" fontId="0" fillId="0" borderId="12" xfId="0" applyBorder="1"/>
    <xf numFmtId="0" fontId="1" fillId="0" borderId="13" xfId="0" applyFont="1" applyBorder="1"/>
    <xf numFmtId="3" fontId="2" fillId="0" borderId="2" xfId="0" applyNumberFormat="1" applyFont="1" applyBorder="1"/>
    <xf numFmtId="0" fontId="2" fillId="0" borderId="8" xfId="0" applyFont="1" applyFill="1" applyBorder="1"/>
    <xf numFmtId="0" fontId="2" fillId="0" borderId="5" xfId="0" applyFont="1" applyFill="1" applyBorder="1"/>
    <xf numFmtId="0" fontId="0" fillId="0" borderId="14" xfId="0" applyBorder="1"/>
    <xf numFmtId="0" fontId="0" fillId="0" borderId="7" xfId="0" applyBorder="1"/>
    <xf numFmtId="0" fontId="1" fillId="0" borderId="0" xfId="0" applyFont="1" applyFill="1" applyBorder="1"/>
    <xf numFmtId="10" fontId="1" fillId="0" borderId="0" xfId="0" applyNumberFormat="1" applyFont="1"/>
    <xf numFmtId="0" fontId="2" fillId="0" borderId="3" xfId="0" applyFont="1" applyBorder="1"/>
    <xf numFmtId="9" fontId="1" fillId="0" borderId="3" xfId="0" applyNumberFormat="1" applyFont="1" applyBorder="1"/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tipents@R25000/annu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pane ySplit="5" topLeftCell="A9" activePane="bottomLeft" state="frozen"/>
      <selection pane="bottomLeft" activeCell="A31" sqref="A31"/>
    </sheetView>
  </sheetViews>
  <sheetFormatPr defaultRowHeight="15" x14ac:dyDescent="0.25"/>
  <cols>
    <col min="1" max="1" width="46.140625" customWidth="1"/>
    <col min="3" max="3" width="12.42578125" customWidth="1"/>
    <col min="4" max="4" width="12.85546875" customWidth="1"/>
    <col min="5" max="5" width="20.85546875" customWidth="1"/>
    <col min="6" max="6" width="14.5703125" customWidth="1"/>
    <col min="7" max="7" width="19.7109375" customWidth="1"/>
  </cols>
  <sheetData>
    <row r="1" spans="1:7" ht="58.5" customHeight="1" x14ac:dyDescent="0.25">
      <c r="A1" s="12" t="s">
        <v>0</v>
      </c>
      <c r="B1" s="1" t="s">
        <v>22</v>
      </c>
      <c r="C1" s="50" t="s">
        <v>88</v>
      </c>
      <c r="D1" s="4" t="s">
        <v>23</v>
      </c>
      <c r="E1" s="3" t="s">
        <v>89</v>
      </c>
      <c r="F1" s="4" t="s">
        <v>90</v>
      </c>
      <c r="G1" s="3" t="s">
        <v>91</v>
      </c>
    </row>
    <row r="2" spans="1:7" hidden="1" x14ac:dyDescent="0.25">
      <c r="A2" s="16"/>
      <c r="B2" s="5"/>
      <c r="C2" s="51" t="s">
        <v>1</v>
      </c>
      <c r="D2" s="5" t="s">
        <v>1</v>
      </c>
      <c r="E2" s="45">
        <v>0.05</v>
      </c>
      <c r="F2" s="14" t="s">
        <v>1</v>
      </c>
      <c r="G2" s="45">
        <v>0.1</v>
      </c>
    </row>
    <row r="3" spans="1:7" ht="9.75" hidden="1" customHeight="1" x14ac:dyDescent="0.25">
      <c r="B3" s="1"/>
      <c r="C3" s="52"/>
      <c r="D3" s="1"/>
      <c r="E3" s="9"/>
      <c r="F3" s="1"/>
      <c r="G3" s="9"/>
    </row>
    <row r="4" spans="1:7" ht="12" hidden="1" customHeight="1" x14ac:dyDescent="0.25">
      <c r="B4" s="1"/>
      <c r="C4" s="52"/>
      <c r="D4" s="1"/>
      <c r="E4" s="9"/>
      <c r="F4" s="1"/>
      <c r="G4" s="9"/>
    </row>
    <row r="5" spans="1:7" x14ac:dyDescent="0.25">
      <c r="B5" s="1"/>
      <c r="C5" s="53" t="s">
        <v>122</v>
      </c>
      <c r="D5" s="54" t="s">
        <v>122</v>
      </c>
      <c r="E5" s="55">
        <v>0.05</v>
      </c>
      <c r="F5" s="54" t="s">
        <v>122</v>
      </c>
      <c r="G5" s="55">
        <v>0.1</v>
      </c>
    </row>
    <row r="6" spans="1:7" x14ac:dyDescent="0.25">
      <c r="A6" s="10"/>
      <c r="B6" s="10"/>
      <c r="C6" s="46"/>
      <c r="D6" s="10"/>
      <c r="E6" s="10"/>
      <c r="F6" s="10"/>
      <c r="G6" s="10"/>
    </row>
    <row r="7" spans="1:7" x14ac:dyDescent="0.25">
      <c r="A7" s="10"/>
      <c r="B7" s="10"/>
      <c r="C7" s="47"/>
      <c r="D7" s="48"/>
      <c r="E7" s="49"/>
      <c r="F7" s="48"/>
      <c r="G7" s="49"/>
    </row>
    <row r="8" spans="1:7" x14ac:dyDescent="0.25">
      <c r="A8" s="1"/>
      <c r="B8" s="1"/>
      <c r="C8" s="12"/>
      <c r="D8" s="1"/>
      <c r="E8" s="1"/>
      <c r="F8" s="1"/>
      <c r="G8" s="1"/>
    </row>
    <row r="9" spans="1:7" x14ac:dyDescent="0.25">
      <c r="A9" s="12" t="s">
        <v>2</v>
      </c>
      <c r="B9" s="1"/>
      <c r="C9" s="12"/>
      <c r="D9" s="1"/>
      <c r="E9" s="1"/>
      <c r="F9" s="1"/>
      <c r="G9" s="1"/>
    </row>
    <row r="10" spans="1:7" x14ac:dyDescent="0.25">
      <c r="A10" s="1" t="s">
        <v>4</v>
      </c>
      <c r="B10" s="1">
        <v>1</v>
      </c>
      <c r="C10" s="13">
        <f>'BUDGET NOTES'!C19</f>
        <v>578.70000000000005</v>
      </c>
      <c r="D10" s="25">
        <f>C10*1.05</f>
        <v>607.6350000000001</v>
      </c>
      <c r="E10" s="18">
        <f>D10-C10</f>
        <v>28.935000000000059</v>
      </c>
      <c r="F10" s="4">
        <f>C10*1.1</f>
        <v>636.57000000000005</v>
      </c>
      <c r="G10" s="3">
        <f>F10-C10</f>
        <v>57.870000000000005</v>
      </c>
    </row>
    <row r="11" spans="1:7" x14ac:dyDescent="0.25">
      <c r="A11" s="1" t="s">
        <v>5</v>
      </c>
      <c r="B11" s="1">
        <v>2</v>
      </c>
      <c r="C11" s="20">
        <f>'BUDGET NOTES'!C27</f>
        <v>172.8</v>
      </c>
      <c r="D11" s="26">
        <f>C11*1.05</f>
        <v>181.44000000000003</v>
      </c>
      <c r="E11" s="23">
        <f t="shared" ref="E11:E26" si="0">D11-C11</f>
        <v>8.6400000000000148</v>
      </c>
      <c r="F11" s="10">
        <f>C11*1.1</f>
        <v>190.08000000000004</v>
      </c>
      <c r="G11" s="9">
        <f>F11-C11</f>
        <v>17.28000000000003</v>
      </c>
    </row>
    <row r="12" spans="1:7" x14ac:dyDescent="0.25">
      <c r="A12" s="1" t="s">
        <v>6</v>
      </c>
      <c r="B12" s="1">
        <v>3</v>
      </c>
      <c r="C12" s="20">
        <f>'BUDGET NOTES'!C41</f>
        <v>32.299999999999997</v>
      </c>
      <c r="D12" s="26">
        <f>C12*1.05</f>
        <v>33.914999999999999</v>
      </c>
      <c r="E12" s="23">
        <f t="shared" si="0"/>
        <v>1.615000000000002</v>
      </c>
      <c r="F12" s="28">
        <f>C12*1.1</f>
        <v>35.53</v>
      </c>
      <c r="G12" s="23">
        <f>F12-C12</f>
        <v>3.230000000000004</v>
      </c>
    </row>
    <row r="13" spans="1:7" x14ac:dyDescent="0.25">
      <c r="A13" s="1" t="s">
        <v>3</v>
      </c>
      <c r="B13" s="1">
        <v>4</v>
      </c>
      <c r="C13" s="20">
        <f>'BUDGET NOTES'!C48</f>
        <v>26.4</v>
      </c>
      <c r="D13" s="26">
        <f>C13*1.05</f>
        <v>27.72</v>
      </c>
      <c r="E13" s="23">
        <f t="shared" si="0"/>
        <v>1.3200000000000003</v>
      </c>
      <c r="F13" s="28">
        <f t="shared" ref="F13:F26" si="1">C13*1.1</f>
        <v>29.04</v>
      </c>
      <c r="G13" s="23">
        <f t="shared" ref="G13:G26" si="2">F13-C13</f>
        <v>2.6400000000000006</v>
      </c>
    </row>
    <row r="14" spans="1:7" x14ac:dyDescent="0.25">
      <c r="A14" s="1" t="s">
        <v>7</v>
      </c>
      <c r="B14" s="1">
        <v>5</v>
      </c>
      <c r="C14" s="20">
        <f>'BUDGET NOTES'!C57</f>
        <v>128.97</v>
      </c>
      <c r="D14" s="26">
        <f>C14*1.05</f>
        <v>135.41849999999999</v>
      </c>
      <c r="E14" s="23">
        <f t="shared" si="0"/>
        <v>6.4484999999999957</v>
      </c>
      <c r="F14" s="28">
        <f t="shared" si="1"/>
        <v>141.86700000000002</v>
      </c>
      <c r="G14" s="23">
        <f t="shared" si="2"/>
        <v>12.89700000000002</v>
      </c>
    </row>
    <row r="15" spans="1:7" x14ac:dyDescent="0.25">
      <c r="A15" s="1" t="s">
        <v>8</v>
      </c>
      <c r="B15" s="1">
        <v>6</v>
      </c>
      <c r="C15" s="20">
        <v>0</v>
      </c>
      <c r="D15" s="26">
        <f>'BUDGET NOTES'!B56705</f>
        <v>0</v>
      </c>
      <c r="E15" s="23">
        <f t="shared" si="0"/>
        <v>0</v>
      </c>
      <c r="F15" s="28">
        <f t="shared" si="1"/>
        <v>0</v>
      </c>
      <c r="G15" s="23">
        <f t="shared" si="2"/>
        <v>0</v>
      </c>
    </row>
    <row r="16" spans="1:7" x14ac:dyDescent="0.25">
      <c r="A16" s="1" t="s">
        <v>9</v>
      </c>
      <c r="B16" s="1">
        <v>7</v>
      </c>
      <c r="C16" s="20">
        <f>'BUDGET NOTES'!C71</f>
        <v>2734</v>
      </c>
      <c r="D16" s="26">
        <f t="shared" ref="D16:D26" si="3">C16*1.05</f>
        <v>2870.7000000000003</v>
      </c>
      <c r="E16" s="23">
        <f t="shared" si="0"/>
        <v>136.70000000000027</v>
      </c>
      <c r="F16" s="28">
        <f t="shared" si="1"/>
        <v>3007.4</v>
      </c>
      <c r="G16" s="23">
        <f t="shared" si="2"/>
        <v>273.40000000000009</v>
      </c>
    </row>
    <row r="17" spans="1:7" x14ac:dyDescent="0.25">
      <c r="A17" s="1" t="s">
        <v>10</v>
      </c>
      <c r="B17" s="1">
        <v>8</v>
      </c>
      <c r="C17" s="20">
        <f>'BUDGET NOTES'!C81</f>
        <v>580</v>
      </c>
      <c r="D17" s="26">
        <f t="shared" si="3"/>
        <v>609</v>
      </c>
      <c r="E17" s="23">
        <f t="shared" si="0"/>
        <v>29</v>
      </c>
      <c r="F17" s="28">
        <f t="shared" si="1"/>
        <v>638</v>
      </c>
      <c r="G17" s="23">
        <f t="shared" si="2"/>
        <v>58</v>
      </c>
    </row>
    <row r="18" spans="1:7" x14ac:dyDescent="0.25">
      <c r="A18" s="1" t="s">
        <v>11</v>
      </c>
      <c r="B18" s="1">
        <v>9</v>
      </c>
      <c r="C18" s="20">
        <f>'BUDGET NOTES'!C88</f>
        <v>2.7</v>
      </c>
      <c r="D18" s="26">
        <f t="shared" si="3"/>
        <v>2.8350000000000004</v>
      </c>
      <c r="E18" s="23">
        <f t="shared" si="0"/>
        <v>0.13500000000000023</v>
      </c>
      <c r="F18" s="28">
        <f t="shared" si="1"/>
        <v>2.9700000000000006</v>
      </c>
      <c r="G18" s="23">
        <f t="shared" si="2"/>
        <v>0.27000000000000046</v>
      </c>
    </row>
    <row r="19" spans="1:7" x14ac:dyDescent="0.25">
      <c r="A19" s="1" t="s">
        <v>12</v>
      </c>
      <c r="B19" s="1">
        <v>10</v>
      </c>
      <c r="C19" s="20">
        <f>'BUDGET NOTES'!C96</f>
        <v>18.399999999999999</v>
      </c>
      <c r="D19" s="26">
        <f t="shared" si="3"/>
        <v>19.32</v>
      </c>
      <c r="E19" s="23">
        <f t="shared" si="0"/>
        <v>0.92000000000000171</v>
      </c>
      <c r="F19" s="28">
        <f t="shared" si="1"/>
        <v>20.239999999999998</v>
      </c>
      <c r="G19" s="23">
        <f t="shared" si="2"/>
        <v>1.8399999999999999</v>
      </c>
    </row>
    <row r="20" spans="1:7" x14ac:dyDescent="0.25">
      <c r="A20" s="1" t="s">
        <v>13</v>
      </c>
      <c r="B20" s="1">
        <v>11</v>
      </c>
      <c r="C20" s="20">
        <f>'BUDGET NOTES'!C109</f>
        <v>30.000000000000004</v>
      </c>
      <c r="D20" s="26">
        <f t="shared" si="3"/>
        <v>31.500000000000004</v>
      </c>
      <c r="E20" s="23">
        <f t="shared" si="0"/>
        <v>1.5</v>
      </c>
      <c r="F20" s="28">
        <f t="shared" si="1"/>
        <v>33.000000000000007</v>
      </c>
      <c r="G20" s="23">
        <f t="shared" si="2"/>
        <v>3.0000000000000036</v>
      </c>
    </row>
    <row r="21" spans="1:7" x14ac:dyDescent="0.25">
      <c r="A21" s="1" t="s">
        <v>14</v>
      </c>
      <c r="B21" s="1">
        <v>12</v>
      </c>
      <c r="C21" s="20">
        <f>'BUDGET NOTES'!C118</f>
        <v>4.9000000000000004</v>
      </c>
      <c r="D21" s="26">
        <f t="shared" si="3"/>
        <v>5.1450000000000005</v>
      </c>
      <c r="E21" s="23">
        <f t="shared" si="0"/>
        <v>0.24500000000000011</v>
      </c>
      <c r="F21" s="28">
        <f t="shared" si="1"/>
        <v>5.3900000000000006</v>
      </c>
      <c r="G21" s="23">
        <f t="shared" si="2"/>
        <v>0.49000000000000021</v>
      </c>
    </row>
    <row r="22" spans="1:7" x14ac:dyDescent="0.25">
      <c r="A22" s="1" t="s">
        <v>15</v>
      </c>
      <c r="B22" s="1">
        <v>13</v>
      </c>
      <c r="C22" s="20">
        <f>'BUDGET NOTES'!C126</f>
        <v>12.600000000000001</v>
      </c>
      <c r="D22" s="26">
        <f t="shared" si="3"/>
        <v>13.230000000000002</v>
      </c>
      <c r="E22" s="23">
        <f t="shared" si="0"/>
        <v>0.63000000000000078</v>
      </c>
      <c r="F22" s="28">
        <f t="shared" si="1"/>
        <v>13.860000000000003</v>
      </c>
      <c r="G22" s="23">
        <f t="shared" si="2"/>
        <v>1.2600000000000016</v>
      </c>
    </row>
    <row r="23" spans="1:7" x14ac:dyDescent="0.25">
      <c r="A23" s="1" t="s">
        <v>16</v>
      </c>
      <c r="B23" s="1">
        <v>14</v>
      </c>
      <c r="C23" s="20">
        <f>'BUDGET NOTES'!C138</f>
        <v>77</v>
      </c>
      <c r="D23" s="26">
        <f t="shared" si="3"/>
        <v>80.850000000000009</v>
      </c>
      <c r="E23" s="23">
        <f t="shared" si="0"/>
        <v>3.8500000000000085</v>
      </c>
      <c r="F23" s="28">
        <f t="shared" si="1"/>
        <v>84.7</v>
      </c>
      <c r="G23" s="23">
        <f t="shared" si="2"/>
        <v>7.7000000000000028</v>
      </c>
    </row>
    <row r="24" spans="1:7" x14ac:dyDescent="0.25">
      <c r="A24" s="1" t="s">
        <v>17</v>
      </c>
      <c r="B24" s="1">
        <v>15</v>
      </c>
      <c r="C24" s="20">
        <f>'BUDGET NOTES'!C148</f>
        <v>24</v>
      </c>
      <c r="D24" s="26">
        <f t="shared" si="3"/>
        <v>25.200000000000003</v>
      </c>
      <c r="E24" s="23">
        <f t="shared" si="0"/>
        <v>1.2000000000000028</v>
      </c>
      <c r="F24" s="28">
        <f t="shared" si="1"/>
        <v>26.400000000000002</v>
      </c>
      <c r="G24" s="23">
        <f t="shared" si="2"/>
        <v>2.4000000000000021</v>
      </c>
    </row>
    <row r="25" spans="1:7" x14ac:dyDescent="0.25">
      <c r="A25" s="1" t="s">
        <v>18</v>
      </c>
      <c r="B25" s="1">
        <v>16</v>
      </c>
      <c r="C25" s="20">
        <f>'BUDGET NOTES'!C156</f>
        <v>17</v>
      </c>
      <c r="D25" s="26">
        <f t="shared" si="3"/>
        <v>17.850000000000001</v>
      </c>
      <c r="E25" s="23">
        <f t="shared" si="0"/>
        <v>0.85000000000000142</v>
      </c>
      <c r="F25" s="28">
        <f t="shared" si="1"/>
        <v>18.700000000000003</v>
      </c>
      <c r="G25" s="23">
        <f t="shared" si="2"/>
        <v>1.7000000000000028</v>
      </c>
    </row>
    <row r="26" spans="1:7" x14ac:dyDescent="0.25">
      <c r="A26" s="1" t="s">
        <v>81</v>
      </c>
      <c r="B26" s="1">
        <v>17</v>
      </c>
      <c r="C26" s="20">
        <f>'BUDGET NOTES'!C167</f>
        <v>61</v>
      </c>
      <c r="D26" s="26">
        <f t="shared" si="3"/>
        <v>64.05</v>
      </c>
      <c r="E26" s="23">
        <f t="shared" si="0"/>
        <v>3.0499999999999972</v>
      </c>
      <c r="F26" s="28">
        <f t="shared" si="1"/>
        <v>67.100000000000009</v>
      </c>
      <c r="G26" s="23">
        <f t="shared" si="2"/>
        <v>6.1000000000000085</v>
      </c>
    </row>
    <row r="27" spans="1:7" x14ac:dyDescent="0.25">
      <c r="A27" s="1" t="s">
        <v>19</v>
      </c>
      <c r="B27" s="1">
        <v>18</v>
      </c>
      <c r="C27" s="20">
        <v>0</v>
      </c>
      <c r="D27" s="8">
        <v>0</v>
      </c>
      <c r="E27" s="9">
        <v>0</v>
      </c>
      <c r="F27" s="10">
        <v>0</v>
      </c>
      <c r="G27" s="23">
        <v>0</v>
      </c>
    </row>
    <row r="28" spans="1:7" x14ac:dyDescent="0.25">
      <c r="A28" s="1" t="s">
        <v>20</v>
      </c>
      <c r="B28" s="1">
        <v>19</v>
      </c>
      <c r="C28" s="21">
        <v>0</v>
      </c>
      <c r="D28" s="6">
        <v>0</v>
      </c>
      <c r="E28" s="7">
        <v>0</v>
      </c>
      <c r="F28" s="5">
        <v>0</v>
      </c>
      <c r="G28" s="31">
        <v>0</v>
      </c>
    </row>
    <row r="29" spans="1:7" x14ac:dyDescent="0.25">
      <c r="A29" s="1"/>
      <c r="B29" s="1"/>
      <c r="C29" s="12"/>
      <c r="D29" s="10"/>
      <c r="E29" s="10"/>
      <c r="F29" s="10"/>
      <c r="G29" s="28"/>
    </row>
    <row r="30" spans="1:7" ht="15.75" thickBot="1" x14ac:dyDescent="0.3">
      <c r="A30" s="11" t="s">
        <v>21</v>
      </c>
      <c r="B30" s="1"/>
      <c r="C30" s="22">
        <f>SUM(C10:C29)</f>
        <v>4500.7699999999995</v>
      </c>
      <c r="D30" s="19">
        <f>SUM(D10:D29)</f>
        <v>4725.808500000001</v>
      </c>
      <c r="E30" s="19">
        <f>SUM(E10:E29)</f>
        <v>225.03850000000034</v>
      </c>
      <c r="F30" s="19">
        <f>SUM(F10:F29)</f>
        <v>4950.8469999999998</v>
      </c>
      <c r="G30" s="19">
        <f>SUM(G10:G29)</f>
        <v>450.07700000000006</v>
      </c>
    </row>
    <row r="32" spans="1:7" x14ac:dyDescent="0.25">
      <c r="A32" s="72" t="s">
        <v>115</v>
      </c>
      <c r="C32" s="1" t="s">
        <v>116</v>
      </c>
      <c r="D32" s="1"/>
      <c r="E32" s="73">
        <v>0.73631000000000002</v>
      </c>
    </row>
    <row r="33" spans="3:5" x14ac:dyDescent="0.25">
      <c r="C33" s="1" t="s">
        <v>117</v>
      </c>
      <c r="D33" s="1"/>
      <c r="E33" s="73">
        <v>0.12856999999999999</v>
      </c>
    </row>
    <row r="34" spans="3:5" x14ac:dyDescent="0.25">
      <c r="C34" s="1" t="s">
        <v>118</v>
      </c>
      <c r="D34" s="1"/>
      <c r="E34" s="73">
        <v>0.1351</v>
      </c>
    </row>
    <row r="35" spans="3:5" x14ac:dyDescent="0.25">
      <c r="C35" s="74" t="s">
        <v>119</v>
      </c>
      <c r="D35" s="74"/>
      <c r="E35" s="75">
        <v>1</v>
      </c>
    </row>
    <row r="36" spans="3:5" x14ac:dyDescent="0.25">
      <c r="C36" s="1"/>
      <c r="D36" s="1"/>
      <c r="E3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abSelected="1" workbookViewId="0">
      <pane ySplit="1" topLeftCell="A142" activePane="bottomLeft" state="frozen"/>
      <selection pane="bottomLeft" activeCell="D144" sqref="D144"/>
    </sheetView>
  </sheetViews>
  <sheetFormatPr defaultRowHeight="15" x14ac:dyDescent="0.25"/>
  <cols>
    <col min="1" max="1" width="46.42578125" customWidth="1"/>
  </cols>
  <sheetData>
    <row r="1" spans="1:14" ht="56.25" customHeight="1" x14ac:dyDescent="0.25">
      <c r="A1" s="12" t="s">
        <v>153</v>
      </c>
      <c r="B1" s="1" t="s">
        <v>22</v>
      </c>
      <c r="C1" s="40">
        <v>2014</v>
      </c>
      <c r="D1" s="17">
        <v>2015</v>
      </c>
      <c r="E1" s="17">
        <v>2016</v>
      </c>
    </row>
    <row r="2" spans="1:14" x14ac:dyDescent="0.25">
      <c r="B2" s="1"/>
      <c r="C2" s="1"/>
      <c r="D2" s="1"/>
      <c r="E2" s="1"/>
    </row>
    <row r="3" spans="1:14" ht="0.75" customHeight="1" x14ac:dyDescent="0.25">
      <c r="A3" s="1"/>
    </row>
    <row r="4" spans="1:14" hidden="1" x14ac:dyDescent="0.25">
      <c r="A4" s="1"/>
    </row>
    <row r="5" spans="1:14" hidden="1" x14ac:dyDescent="0.25">
      <c r="A5" s="10"/>
    </row>
    <row r="6" spans="1:14" hidden="1" x14ac:dyDescent="0.25">
      <c r="A6" s="10"/>
    </row>
    <row r="7" spans="1:14" x14ac:dyDescent="0.25">
      <c r="A7" s="1"/>
      <c r="B7" s="1"/>
      <c r="C7" s="41" t="s">
        <v>120</v>
      </c>
      <c r="D7" s="24" t="s">
        <v>120</v>
      </c>
      <c r="E7" s="24" t="s">
        <v>120</v>
      </c>
      <c r="H7" s="15"/>
      <c r="I7" s="15"/>
      <c r="J7" s="15"/>
      <c r="K7" s="15"/>
      <c r="L7" s="15"/>
      <c r="M7" s="15"/>
      <c r="N7" s="15"/>
    </row>
    <row r="8" spans="1:14" x14ac:dyDescent="0.25">
      <c r="A8" s="17" t="s">
        <v>29</v>
      </c>
      <c r="B8" s="1">
        <v>1</v>
      </c>
      <c r="C8" s="12">
        <v>0</v>
      </c>
      <c r="D8" s="1">
        <v>0</v>
      </c>
      <c r="E8" s="1">
        <v>0</v>
      </c>
      <c r="H8" s="15"/>
      <c r="I8" s="15"/>
      <c r="J8" s="15"/>
      <c r="K8" s="15"/>
      <c r="L8" s="15"/>
      <c r="M8" s="15"/>
      <c r="N8" s="15"/>
    </row>
    <row r="9" spans="1:14" x14ac:dyDescent="0.25">
      <c r="A9" s="1" t="s">
        <v>24</v>
      </c>
      <c r="B9" s="1"/>
      <c r="C9" s="13">
        <v>63</v>
      </c>
      <c r="D9" s="25">
        <f t="shared" ref="D9:D13" si="0">C9*1.05</f>
        <v>66.150000000000006</v>
      </c>
      <c r="E9" s="3">
        <f t="shared" ref="E9:E13" si="1">C9*1.1</f>
        <v>69.300000000000011</v>
      </c>
      <c r="H9" s="15"/>
      <c r="I9" s="15"/>
      <c r="J9" s="15"/>
      <c r="K9" s="10"/>
      <c r="L9" s="10"/>
      <c r="M9" s="10"/>
      <c r="N9" s="10"/>
    </row>
    <row r="10" spans="1:14" x14ac:dyDescent="0.25">
      <c r="A10" s="1" t="s">
        <v>25</v>
      </c>
      <c r="B10" s="1"/>
      <c r="C10" s="20">
        <v>50</v>
      </c>
      <c r="D10" s="26">
        <f t="shared" si="0"/>
        <v>52.5</v>
      </c>
      <c r="E10" s="9">
        <f t="shared" si="1"/>
        <v>55.000000000000007</v>
      </c>
      <c r="H10" s="15"/>
      <c r="I10" s="15"/>
      <c r="J10" s="15"/>
      <c r="K10" s="10"/>
      <c r="L10" s="56"/>
      <c r="M10" s="57"/>
      <c r="N10" s="57"/>
    </row>
    <row r="11" spans="1:14" x14ac:dyDescent="0.25">
      <c r="A11" s="1" t="s">
        <v>26</v>
      </c>
      <c r="B11" s="1"/>
      <c r="C11" s="20">
        <v>43</v>
      </c>
      <c r="D11" s="26">
        <f t="shared" si="0"/>
        <v>45.15</v>
      </c>
      <c r="E11" s="9">
        <f t="shared" si="1"/>
        <v>47.300000000000004</v>
      </c>
      <c r="H11" s="15"/>
      <c r="I11" s="15"/>
      <c r="J11" s="15"/>
      <c r="K11" s="15"/>
      <c r="L11" s="15"/>
      <c r="M11" s="15"/>
      <c r="N11" s="15"/>
    </row>
    <row r="12" spans="1:14" x14ac:dyDescent="0.25">
      <c r="A12" s="1" t="s">
        <v>27</v>
      </c>
      <c r="B12" s="1"/>
      <c r="C12" s="20">
        <v>43</v>
      </c>
      <c r="D12" s="26">
        <f t="shared" si="0"/>
        <v>45.15</v>
      </c>
      <c r="E12" s="9">
        <f t="shared" si="1"/>
        <v>47.300000000000004</v>
      </c>
    </row>
    <row r="13" spans="1:14" x14ac:dyDescent="0.25">
      <c r="A13" s="1" t="s">
        <v>28</v>
      </c>
      <c r="B13" s="1"/>
      <c r="C13" s="20">
        <v>43</v>
      </c>
      <c r="D13" s="26">
        <f t="shared" si="0"/>
        <v>45.15</v>
      </c>
      <c r="E13" s="9">
        <f t="shared" si="1"/>
        <v>47.300000000000004</v>
      </c>
    </row>
    <row r="14" spans="1:14" x14ac:dyDescent="0.25">
      <c r="A14" s="1" t="s">
        <v>27</v>
      </c>
      <c r="B14" s="1"/>
      <c r="C14" s="20">
        <v>43</v>
      </c>
      <c r="D14" s="23">
        <f>C14*1.05</f>
        <v>45.15</v>
      </c>
      <c r="E14" s="66">
        <f>C14*1.1</f>
        <v>47.300000000000004</v>
      </c>
    </row>
    <row r="15" spans="1:14" x14ac:dyDescent="0.25">
      <c r="A15" s="1" t="s">
        <v>113</v>
      </c>
      <c r="B15" s="1"/>
      <c r="C15" s="20">
        <v>43</v>
      </c>
      <c r="D15" s="23">
        <f>C15*1.05</f>
        <v>45.15</v>
      </c>
      <c r="E15" s="66">
        <f>C15*1.1</f>
        <v>47.300000000000004</v>
      </c>
    </row>
    <row r="16" spans="1:14" x14ac:dyDescent="0.25">
      <c r="A16" s="1" t="s">
        <v>114</v>
      </c>
      <c r="C16" s="68">
        <v>40</v>
      </c>
      <c r="D16" s="63">
        <f>C16*1.05</f>
        <v>42</v>
      </c>
      <c r="E16" s="62">
        <f>C16*1.1</f>
        <v>44</v>
      </c>
    </row>
    <row r="17" spans="1:5" x14ac:dyDescent="0.25">
      <c r="A17" s="1" t="s">
        <v>110</v>
      </c>
      <c r="C17" s="69">
        <v>210.7</v>
      </c>
      <c r="D17" s="71">
        <f>C17*1.05</f>
        <v>221.23499999999999</v>
      </c>
      <c r="E17" s="70">
        <f>C17*1.1</f>
        <v>231.77</v>
      </c>
    </row>
    <row r="19" spans="1:5" x14ac:dyDescent="0.25">
      <c r="A19" s="1"/>
      <c r="B19" s="1"/>
      <c r="C19" s="42">
        <f>SUM(C9:C18)</f>
        <v>578.70000000000005</v>
      </c>
      <c r="D19" s="30">
        <f>C19*1.05</f>
        <v>607.6350000000001</v>
      </c>
      <c r="E19" s="29">
        <f>C19*1.1</f>
        <v>636.57000000000005</v>
      </c>
    </row>
    <row r="20" spans="1:5" x14ac:dyDescent="0.25">
      <c r="A20" s="1"/>
      <c r="B20" s="1"/>
      <c r="C20" s="12"/>
      <c r="D20" s="1"/>
      <c r="E20" s="1"/>
    </row>
    <row r="21" spans="1:5" x14ac:dyDescent="0.25">
      <c r="A21" s="1"/>
      <c r="B21" s="1"/>
      <c r="C21" s="41" t="s">
        <v>121</v>
      </c>
      <c r="D21" s="24" t="s">
        <v>121</v>
      </c>
      <c r="E21" s="24" t="s">
        <v>121</v>
      </c>
    </row>
    <row r="22" spans="1:5" x14ac:dyDescent="0.25">
      <c r="A22" s="17" t="s">
        <v>5</v>
      </c>
      <c r="B22" s="1">
        <v>2</v>
      </c>
      <c r="C22" s="12">
        <v>0</v>
      </c>
      <c r="D22" s="1">
        <v>0</v>
      </c>
      <c r="E22" s="1">
        <v>0</v>
      </c>
    </row>
    <row r="23" spans="1:5" x14ac:dyDescent="0.25">
      <c r="A23" s="1" t="s">
        <v>111</v>
      </c>
      <c r="B23" s="1"/>
      <c r="C23" s="13">
        <v>6</v>
      </c>
      <c r="D23" s="25">
        <f>C23*1.05</f>
        <v>6.3000000000000007</v>
      </c>
      <c r="E23" s="18">
        <f>C23*1.1</f>
        <v>6.6000000000000005</v>
      </c>
    </row>
    <row r="24" spans="1:5" x14ac:dyDescent="0.25">
      <c r="A24" s="1" t="s">
        <v>112</v>
      </c>
      <c r="B24" s="1"/>
      <c r="C24" s="20">
        <v>138</v>
      </c>
      <c r="D24" s="26">
        <f t="shared" ref="D24:D27" si="2">C24*1.05</f>
        <v>144.9</v>
      </c>
      <c r="E24" s="23">
        <f t="shared" ref="E24:E27" si="3">C24*1.1</f>
        <v>151.80000000000001</v>
      </c>
    </row>
    <row r="25" spans="1:5" x14ac:dyDescent="0.25">
      <c r="A25" s="1" t="s">
        <v>30</v>
      </c>
      <c r="B25" s="1"/>
      <c r="C25" s="21">
        <v>28.8</v>
      </c>
      <c r="D25" s="27">
        <f t="shared" si="2"/>
        <v>30.240000000000002</v>
      </c>
      <c r="E25" s="31">
        <f t="shared" si="3"/>
        <v>31.680000000000003</v>
      </c>
    </row>
    <row r="26" spans="1:5" x14ac:dyDescent="0.25">
      <c r="A26" s="1"/>
      <c r="B26" s="1"/>
      <c r="C26" s="12"/>
      <c r="D26" s="28"/>
      <c r="E26" s="28"/>
    </row>
    <row r="27" spans="1:5" x14ac:dyDescent="0.25">
      <c r="A27" s="1"/>
      <c r="B27" s="1"/>
      <c r="C27" s="42">
        <f>SUM(C23:C26)</f>
        <v>172.8</v>
      </c>
      <c r="D27" s="30">
        <f t="shared" si="2"/>
        <v>181.44000000000003</v>
      </c>
      <c r="E27" s="30">
        <f t="shared" si="3"/>
        <v>190.08000000000004</v>
      </c>
    </row>
    <row r="28" spans="1:5" x14ac:dyDescent="0.25">
      <c r="A28" s="1"/>
      <c r="B28" s="1"/>
      <c r="C28" s="12"/>
      <c r="D28" s="1"/>
      <c r="E28" s="10"/>
    </row>
    <row r="29" spans="1:5" x14ac:dyDescent="0.25">
      <c r="A29" s="1"/>
      <c r="B29" s="1"/>
      <c r="C29" s="41" t="s">
        <v>121</v>
      </c>
      <c r="D29" s="24" t="s">
        <v>121</v>
      </c>
      <c r="E29" s="24" t="s">
        <v>121</v>
      </c>
    </row>
    <row r="30" spans="1:5" x14ac:dyDescent="0.25">
      <c r="A30" s="17" t="s">
        <v>6</v>
      </c>
      <c r="B30" s="1">
        <v>3</v>
      </c>
      <c r="C30" s="12">
        <v>0</v>
      </c>
      <c r="D30" s="1">
        <v>0</v>
      </c>
      <c r="E30" s="1">
        <v>0</v>
      </c>
    </row>
    <row r="31" spans="1:5" x14ac:dyDescent="0.25">
      <c r="A31" s="1" t="s">
        <v>39</v>
      </c>
      <c r="B31" s="1"/>
      <c r="C31" s="13">
        <v>4.5</v>
      </c>
      <c r="D31" s="25">
        <f>C31*1.05</f>
        <v>4.7250000000000005</v>
      </c>
      <c r="E31" s="18">
        <f>C31*1.1</f>
        <v>4.95</v>
      </c>
    </row>
    <row r="32" spans="1:5" x14ac:dyDescent="0.25">
      <c r="A32" s="1" t="s">
        <v>31</v>
      </c>
      <c r="B32" s="1"/>
      <c r="C32" s="20">
        <v>4.5</v>
      </c>
      <c r="D32" s="26">
        <f t="shared" ref="D32:D41" si="4">C32*1.05</f>
        <v>4.7250000000000005</v>
      </c>
      <c r="E32" s="23">
        <f t="shared" ref="E32:E39" si="5">C32*1.1</f>
        <v>4.95</v>
      </c>
    </row>
    <row r="33" spans="1:5" x14ac:dyDescent="0.25">
      <c r="A33" s="1" t="s">
        <v>32</v>
      </c>
      <c r="B33" s="1"/>
      <c r="C33" s="20">
        <v>4.5</v>
      </c>
      <c r="D33" s="26">
        <f t="shared" si="4"/>
        <v>4.7250000000000005</v>
      </c>
      <c r="E33" s="23">
        <f t="shared" si="5"/>
        <v>4.95</v>
      </c>
    </row>
    <row r="34" spans="1:5" x14ac:dyDescent="0.25">
      <c r="A34" s="1" t="s">
        <v>33</v>
      </c>
      <c r="B34" s="1"/>
      <c r="C34" s="20">
        <v>4.5</v>
      </c>
      <c r="D34" s="26">
        <f t="shared" si="4"/>
        <v>4.7250000000000005</v>
      </c>
      <c r="E34" s="23">
        <f t="shared" si="5"/>
        <v>4.95</v>
      </c>
    </row>
    <row r="35" spans="1:5" x14ac:dyDescent="0.25">
      <c r="A35" s="1" t="s">
        <v>34</v>
      </c>
      <c r="B35" s="1"/>
      <c r="C35" s="20">
        <v>4.5</v>
      </c>
      <c r="D35" s="26">
        <f t="shared" si="4"/>
        <v>4.7250000000000005</v>
      </c>
      <c r="E35" s="23">
        <f t="shared" si="5"/>
        <v>4.95</v>
      </c>
    </row>
    <row r="36" spans="1:5" x14ac:dyDescent="0.25">
      <c r="A36" s="1" t="s">
        <v>35</v>
      </c>
      <c r="B36" s="1"/>
      <c r="C36" s="20">
        <v>4.5</v>
      </c>
      <c r="D36" s="26">
        <f t="shared" si="4"/>
        <v>4.7250000000000005</v>
      </c>
      <c r="E36" s="23">
        <f t="shared" si="5"/>
        <v>4.95</v>
      </c>
    </row>
    <row r="37" spans="1:5" x14ac:dyDescent="0.25">
      <c r="A37" s="1" t="s">
        <v>36</v>
      </c>
      <c r="B37" s="1"/>
      <c r="C37" s="20">
        <v>4.5</v>
      </c>
      <c r="D37" s="26">
        <f t="shared" si="4"/>
        <v>4.7250000000000005</v>
      </c>
      <c r="E37" s="23">
        <f t="shared" si="5"/>
        <v>4.95</v>
      </c>
    </row>
    <row r="38" spans="1:5" x14ac:dyDescent="0.25">
      <c r="A38" s="1" t="s">
        <v>37</v>
      </c>
      <c r="B38" s="1"/>
      <c r="C38" s="20">
        <v>0.8</v>
      </c>
      <c r="D38" s="26">
        <f t="shared" si="4"/>
        <v>0.84000000000000008</v>
      </c>
      <c r="E38" s="23">
        <f t="shared" si="5"/>
        <v>0.88000000000000012</v>
      </c>
    </row>
    <row r="39" spans="1:5" x14ac:dyDescent="0.25">
      <c r="A39" s="1" t="s">
        <v>38</v>
      </c>
      <c r="B39" s="1"/>
      <c r="C39" s="21">
        <v>0</v>
      </c>
      <c r="D39" s="27">
        <f t="shared" si="4"/>
        <v>0</v>
      </c>
      <c r="E39" s="31">
        <f t="shared" si="5"/>
        <v>0</v>
      </c>
    </row>
    <row r="40" spans="1:5" x14ac:dyDescent="0.25">
      <c r="A40" s="1"/>
      <c r="B40" s="1"/>
      <c r="C40" s="12"/>
      <c r="D40" s="28"/>
      <c r="E40" s="10">
        <f t="shared" ref="E40:E41" si="6">C40*1.1</f>
        <v>0</v>
      </c>
    </row>
    <row r="41" spans="1:5" x14ac:dyDescent="0.25">
      <c r="A41" s="1"/>
      <c r="B41" s="1"/>
      <c r="C41" s="42">
        <f>SUM(C31:C40)</f>
        <v>32.299999999999997</v>
      </c>
      <c r="D41" s="30">
        <f t="shared" si="4"/>
        <v>33.914999999999999</v>
      </c>
      <c r="E41" s="30">
        <f t="shared" si="6"/>
        <v>35.53</v>
      </c>
    </row>
    <row r="42" spans="1:5" x14ac:dyDescent="0.25">
      <c r="A42" s="1"/>
      <c r="B42" s="1"/>
      <c r="C42" s="43"/>
      <c r="D42" s="32"/>
      <c r="E42" s="32"/>
    </row>
    <row r="43" spans="1:5" x14ac:dyDescent="0.25">
      <c r="A43" s="1"/>
      <c r="B43" s="1"/>
      <c r="C43" s="41" t="s">
        <v>121</v>
      </c>
      <c r="D43" s="24" t="s">
        <v>121</v>
      </c>
      <c r="E43" s="24" t="s">
        <v>121</v>
      </c>
    </row>
    <row r="44" spans="1:5" x14ac:dyDescent="0.25">
      <c r="A44" s="17" t="s">
        <v>3</v>
      </c>
      <c r="B44" s="1">
        <v>4</v>
      </c>
      <c r="C44" s="12">
        <v>0</v>
      </c>
      <c r="D44" s="1">
        <v>0</v>
      </c>
      <c r="E44" s="1">
        <v>0</v>
      </c>
    </row>
    <row r="45" spans="1:5" x14ac:dyDescent="0.25">
      <c r="A45" t="s">
        <v>108</v>
      </c>
      <c r="C45" s="65">
        <v>14.4</v>
      </c>
      <c r="D45" s="65">
        <f>C45*1.05</f>
        <v>15.120000000000001</v>
      </c>
      <c r="E45" s="65">
        <f>C45*1.1</f>
        <v>15.840000000000002</v>
      </c>
    </row>
    <row r="46" spans="1:5" x14ac:dyDescent="0.25">
      <c r="A46" s="1" t="s">
        <v>109</v>
      </c>
      <c r="B46" s="1"/>
      <c r="C46" s="44">
        <v>12</v>
      </c>
      <c r="D46" s="33">
        <f>C46*1.05</f>
        <v>12.600000000000001</v>
      </c>
      <c r="E46" s="33">
        <f>C46*1.1</f>
        <v>13.200000000000001</v>
      </c>
    </row>
    <row r="47" spans="1:5" x14ac:dyDescent="0.25">
      <c r="A47" s="1"/>
      <c r="B47" s="1"/>
      <c r="C47" s="12"/>
      <c r="D47" s="1"/>
      <c r="E47" s="1"/>
    </row>
    <row r="48" spans="1:5" x14ac:dyDescent="0.25">
      <c r="A48" s="1"/>
      <c r="B48" s="1"/>
      <c r="C48" s="42">
        <f>SUM(C45:C47)</f>
        <v>26.4</v>
      </c>
      <c r="D48" s="30">
        <f>SUM(D46:D47)</f>
        <v>12.600000000000001</v>
      </c>
      <c r="E48" s="30">
        <f>SUM(E46:E47)</f>
        <v>13.200000000000001</v>
      </c>
    </row>
    <row r="49" spans="1:5" x14ac:dyDescent="0.25">
      <c r="A49" s="1"/>
      <c r="B49" s="1"/>
      <c r="C49" s="12"/>
      <c r="D49" s="1"/>
      <c r="E49" s="1"/>
    </row>
    <row r="50" spans="1:5" x14ac:dyDescent="0.25">
      <c r="A50" s="1"/>
      <c r="B50" s="1"/>
      <c r="C50" s="41" t="s">
        <v>121</v>
      </c>
      <c r="D50" s="24" t="s">
        <v>121</v>
      </c>
      <c r="E50" s="24" t="s">
        <v>121</v>
      </c>
    </row>
    <row r="51" spans="1:5" x14ac:dyDescent="0.25">
      <c r="A51" s="17" t="s">
        <v>7</v>
      </c>
      <c r="B51" s="1">
        <v>5</v>
      </c>
      <c r="C51" s="12">
        <v>0</v>
      </c>
      <c r="D51" s="1">
        <v>0</v>
      </c>
      <c r="E51" s="1">
        <v>0</v>
      </c>
    </row>
    <row r="52" spans="1:5" x14ac:dyDescent="0.25">
      <c r="A52" s="1" t="s">
        <v>40</v>
      </c>
      <c r="B52" s="1"/>
      <c r="C52" s="13">
        <v>10.8</v>
      </c>
      <c r="D52" s="25">
        <f>C52*1.05</f>
        <v>11.340000000000002</v>
      </c>
      <c r="E52" s="18">
        <f>C52*1.1</f>
        <v>11.880000000000003</v>
      </c>
    </row>
    <row r="53" spans="1:5" x14ac:dyDescent="0.25">
      <c r="A53" s="1" t="s">
        <v>97</v>
      </c>
      <c r="B53" s="1"/>
      <c r="C53" s="20">
        <v>57.42</v>
      </c>
      <c r="D53" s="26">
        <f t="shared" ref="D53:D57" si="7">C53*1.05</f>
        <v>60.291000000000004</v>
      </c>
      <c r="E53" s="23">
        <f t="shared" ref="E53:E57" si="8">C53*1.1</f>
        <v>63.162000000000006</v>
      </c>
    </row>
    <row r="54" spans="1:5" x14ac:dyDescent="0.25">
      <c r="A54" s="1" t="s">
        <v>95</v>
      </c>
      <c r="B54" s="1"/>
      <c r="C54" s="20">
        <v>30.19</v>
      </c>
      <c r="D54" s="26">
        <f t="shared" si="7"/>
        <v>31.699500000000004</v>
      </c>
      <c r="E54" s="23">
        <f t="shared" si="8"/>
        <v>33.209000000000003</v>
      </c>
    </row>
    <row r="55" spans="1:5" x14ac:dyDescent="0.25">
      <c r="A55" s="1" t="s">
        <v>96</v>
      </c>
      <c r="B55" s="1"/>
      <c r="C55" s="21">
        <v>30.56</v>
      </c>
      <c r="D55" s="27">
        <f t="shared" si="7"/>
        <v>32.088000000000001</v>
      </c>
      <c r="E55" s="31">
        <f t="shared" si="8"/>
        <v>33.616</v>
      </c>
    </row>
    <row r="56" spans="1:5" x14ac:dyDescent="0.25">
      <c r="A56" s="1"/>
      <c r="B56" s="1"/>
      <c r="C56" s="12"/>
      <c r="D56" s="28"/>
      <c r="E56" s="28"/>
    </row>
    <row r="57" spans="1:5" x14ac:dyDescent="0.25">
      <c r="A57" s="1"/>
      <c r="B57" s="1"/>
      <c r="C57" s="42">
        <f>SUM(C52:C56)</f>
        <v>128.97</v>
      </c>
      <c r="D57" s="30">
        <f t="shared" si="7"/>
        <v>135.41849999999999</v>
      </c>
      <c r="E57" s="30">
        <f t="shared" si="8"/>
        <v>141.86700000000002</v>
      </c>
    </row>
    <row r="58" spans="1:5" x14ac:dyDescent="0.25">
      <c r="A58" s="1"/>
      <c r="B58" s="1"/>
      <c r="C58" s="12"/>
      <c r="D58" s="1"/>
      <c r="E58" s="1"/>
    </row>
    <row r="59" spans="1:5" x14ac:dyDescent="0.25">
      <c r="A59" s="1"/>
      <c r="B59" s="1"/>
      <c r="C59" s="41" t="s">
        <v>121</v>
      </c>
      <c r="D59" s="24" t="s">
        <v>121</v>
      </c>
      <c r="E59" s="24" t="s">
        <v>121</v>
      </c>
    </row>
    <row r="60" spans="1:5" x14ac:dyDescent="0.25">
      <c r="A60" s="17" t="s">
        <v>93</v>
      </c>
      <c r="B60" s="1">
        <v>7</v>
      </c>
      <c r="C60" s="12">
        <v>0</v>
      </c>
      <c r="D60" s="1">
        <v>0</v>
      </c>
      <c r="E60" s="1">
        <v>0</v>
      </c>
    </row>
    <row r="61" spans="1:5" x14ac:dyDescent="0.25">
      <c r="A61" s="1" t="s">
        <v>94</v>
      </c>
      <c r="B61" s="1"/>
      <c r="C61" s="58">
        <v>500</v>
      </c>
      <c r="D61" s="2">
        <f>C61*1.05</f>
        <v>525</v>
      </c>
      <c r="E61" s="3">
        <f>C61*1.1</f>
        <v>550</v>
      </c>
    </row>
    <row r="62" spans="1:5" x14ac:dyDescent="0.25">
      <c r="A62" t="s">
        <v>98</v>
      </c>
      <c r="C62" s="63">
        <v>54</v>
      </c>
      <c r="D62">
        <f>C62*1.05</f>
        <v>56.7</v>
      </c>
      <c r="E62" s="63">
        <f>C62*1.1</f>
        <v>59.400000000000006</v>
      </c>
    </row>
    <row r="63" spans="1:5" x14ac:dyDescent="0.25">
      <c r="A63" s="1" t="s">
        <v>99</v>
      </c>
      <c r="B63" s="1"/>
      <c r="C63" s="59">
        <v>400</v>
      </c>
      <c r="D63" s="8">
        <f t="shared" ref="D63:D64" si="9">C63*1.05</f>
        <v>420</v>
      </c>
      <c r="E63" s="9">
        <f t="shared" ref="E63:E64" si="10">C63*1.1</f>
        <v>440.00000000000006</v>
      </c>
    </row>
    <row r="64" spans="1:5" x14ac:dyDescent="0.25">
      <c r="A64" s="34" t="s">
        <v>100</v>
      </c>
      <c r="B64" s="1"/>
      <c r="C64" s="20">
        <v>1250</v>
      </c>
      <c r="D64" s="8">
        <f t="shared" si="9"/>
        <v>1312.5</v>
      </c>
      <c r="E64" s="9">
        <f t="shared" si="10"/>
        <v>1375</v>
      </c>
    </row>
    <row r="65" spans="1:5" x14ac:dyDescent="0.25">
      <c r="A65" t="s">
        <v>101</v>
      </c>
      <c r="C65" s="61">
        <v>180</v>
      </c>
      <c r="D65">
        <f>C65*1.05</f>
        <v>189</v>
      </c>
      <c r="E65" s="63">
        <f>C65*1.1</f>
        <v>198.00000000000003</v>
      </c>
    </row>
    <row r="66" spans="1:5" x14ac:dyDescent="0.25">
      <c r="A66" t="s">
        <v>102</v>
      </c>
      <c r="C66" s="60">
        <v>100</v>
      </c>
      <c r="D66" s="64">
        <f>C66*1.05</f>
        <v>105</v>
      </c>
      <c r="E66" s="63">
        <f>C66*1.1</f>
        <v>110.00000000000001</v>
      </c>
    </row>
    <row r="67" spans="1:5" x14ac:dyDescent="0.25">
      <c r="A67" s="1" t="s">
        <v>103</v>
      </c>
      <c r="B67" s="1"/>
      <c r="C67" s="20">
        <v>30</v>
      </c>
      <c r="D67" s="8">
        <f>C67*1.05</f>
        <v>31.5</v>
      </c>
      <c r="E67" s="9">
        <f>C67*1.1</f>
        <v>33</v>
      </c>
    </row>
    <row r="68" spans="1:5" x14ac:dyDescent="0.25">
      <c r="A68" t="s">
        <v>104</v>
      </c>
      <c r="C68" s="64">
        <v>180</v>
      </c>
      <c r="D68" s="64">
        <f>C68*1.05</f>
        <v>189</v>
      </c>
      <c r="E68" s="63">
        <f>C68*1.1</f>
        <v>198.00000000000003</v>
      </c>
    </row>
    <row r="69" spans="1:5" x14ac:dyDescent="0.25">
      <c r="A69" s="1" t="s">
        <v>105</v>
      </c>
      <c r="B69" s="1"/>
      <c r="C69" s="21">
        <v>40</v>
      </c>
      <c r="D69" s="6">
        <f>C69*1.05</f>
        <v>42</v>
      </c>
      <c r="E69" s="7">
        <f>C69*1.1</f>
        <v>44</v>
      </c>
    </row>
    <row r="70" spans="1:5" x14ac:dyDescent="0.25">
      <c r="A70" s="1"/>
      <c r="B70" s="1"/>
      <c r="C70" s="12"/>
      <c r="D70" s="10"/>
      <c r="E70" s="10"/>
    </row>
    <row r="71" spans="1:5" x14ac:dyDescent="0.25">
      <c r="A71" s="1"/>
      <c r="B71" s="1"/>
      <c r="C71" s="67">
        <f>SUM(C61:C70)</f>
        <v>2734</v>
      </c>
      <c r="D71" s="29">
        <f>C71*1.05</f>
        <v>2870.7000000000003</v>
      </c>
      <c r="E71" s="29">
        <f>C71*1.1</f>
        <v>3007.4</v>
      </c>
    </row>
    <row r="72" spans="1:5" x14ac:dyDescent="0.25">
      <c r="A72" s="1"/>
      <c r="B72" s="1"/>
      <c r="C72" s="12"/>
      <c r="D72" s="1"/>
      <c r="E72" s="1"/>
    </row>
    <row r="73" spans="1:5" x14ac:dyDescent="0.25">
      <c r="A73" s="1"/>
      <c r="B73" s="1"/>
      <c r="C73" s="41" t="s">
        <v>121</v>
      </c>
      <c r="D73" s="24" t="s">
        <v>121</v>
      </c>
      <c r="E73" s="24" t="s">
        <v>121</v>
      </c>
    </row>
    <row r="74" spans="1:5" x14ac:dyDescent="0.25">
      <c r="A74" s="17" t="s">
        <v>10</v>
      </c>
      <c r="B74" s="1">
        <v>8</v>
      </c>
      <c r="C74" s="12">
        <v>0</v>
      </c>
      <c r="D74" s="1">
        <v>0</v>
      </c>
      <c r="E74" s="1">
        <v>0</v>
      </c>
    </row>
    <row r="75" spans="1:5" x14ac:dyDescent="0.25">
      <c r="A75" s="1" t="s">
        <v>41</v>
      </c>
      <c r="B75" s="1"/>
      <c r="C75" s="13">
        <v>100</v>
      </c>
      <c r="D75" s="2">
        <f>C75*1.05</f>
        <v>105</v>
      </c>
      <c r="E75" s="3">
        <f>C75*1.1</f>
        <v>110.00000000000001</v>
      </c>
    </row>
    <row r="76" spans="1:5" x14ac:dyDescent="0.25">
      <c r="A76" s="1" t="s">
        <v>42</v>
      </c>
      <c r="B76" s="1"/>
      <c r="C76" s="20">
        <v>90</v>
      </c>
      <c r="D76" s="8">
        <f t="shared" ref="D76:D81" si="11">C76*1.05</f>
        <v>94.5</v>
      </c>
      <c r="E76" s="9">
        <f t="shared" ref="E76:E81" si="12">C76*1.1</f>
        <v>99.000000000000014</v>
      </c>
    </row>
    <row r="77" spans="1:5" x14ac:dyDescent="0.25">
      <c r="A77" s="1" t="s">
        <v>43</v>
      </c>
      <c r="B77" s="1"/>
      <c r="C77" s="20">
        <v>300</v>
      </c>
      <c r="D77" s="8">
        <f t="shared" si="11"/>
        <v>315</v>
      </c>
      <c r="E77" s="9">
        <f t="shared" si="12"/>
        <v>330</v>
      </c>
    </row>
    <row r="78" spans="1:5" x14ac:dyDescent="0.25">
      <c r="A78" s="1" t="s">
        <v>44</v>
      </c>
      <c r="B78" s="1"/>
      <c r="C78" s="20">
        <v>90</v>
      </c>
      <c r="D78" s="8">
        <f t="shared" si="11"/>
        <v>94.5</v>
      </c>
      <c r="E78" s="9">
        <f t="shared" si="12"/>
        <v>99.000000000000014</v>
      </c>
    </row>
    <row r="79" spans="1:5" x14ac:dyDescent="0.25">
      <c r="A79" s="1" t="s">
        <v>45</v>
      </c>
      <c r="B79" s="1"/>
      <c r="C79" s="21">
        <v>0</v>
      </c>
      <c r="D79" s="27">
        <f t="shared" si="11"/>
        <v>0</v>
      </c>
      <c r="E79" s="7">
        <f t="shared" si="12"/>
        <v>0</v>
      </c>
    </row>
    <row r="80" spans="1:5" x14ac:dyDescent="0.25">
      <c r="A80" s="1"/>
      <c r="B80" s="1"/>
      <c r="C80" s="12"/>
      <c r="D80" s="10"/>
      <c r="E80" s="10"/>
    </row>
    <row r="81" spans="1:5" x14ac:dyDescent="0.25">
      <c r="A81" s="1"/>
      <c r="B81" s="1"/>
      <c r="C81" s="42">
        <f>SUM(C75:C80)</f>
        <v>580</v>
      </c>
      <c r="D81" s="30">
        <f t="shared" si="11"/>
        <v>609</v>
      </c>
      <c r="E81" s="29">
        <f t="shared" si="12"/>
        <v>638</v>
      </c>
    </row>
    <row r="82" spans="1:5" x14ac:dyDescent="0.25">
      <c r="A82" s="1"/>
      <c r="B82" s="1"/>
      <c r="C82" s="12"/>
      <c r="D82" s="1"/>
      <c r="E82" s="1"/>
    </row>
    <row r="83" spans="1:5" x14ac:dyDescent="0.25">
      <c r="A83" s="1"/>
      <c r="B83" s="1"/>
      <c r="C83" s="41" t="s">
        <v>121</v>
      </c>
      <c r="D83" s="24" t="s">
        <v>121</v>
      </c>
      <c r="E83" s="24" t="s">
        <v>121</v>
      </c>
    </row>
    <row r="84" spans="1:5" x14ac:dyDescent="0.25">
      <c r="A84" s="17" t="s">
        <v>11</v>
      </c>
      <c r="B84" s="1">
        <v>9</v>
      </c>
      <c r="C84" s="12">
        <v>0</v>
      </c>
      <c r="D84" s="1">
        <v>0</v>
      </c>
      <c r="E84" s="1">
        <v>0</v>
      </c>
    </row>
    <row r="85" spans="1:5" x14ac:dyDescent="0.25">
      <c r="A85" s="1" t="s">
        <v>46</v>
      </c>
      <c r="B85" s="1"/>
      <c r="C85" s="13">
        <v>0.9</v>
      </c>
      <c r="D85" s="25">
        <f>C85*1.05</f>
        <v>0.94500000000000006</v>
      </c>
      <c r="E85" s="18">
        <f>C85*1.1</f>
        <v>0.9900000000000001</v>
      </c>
    </row>
    <row r="86" spans="1:5" x14ac:dyDescent="0.25">
      <c r="A86" s="1" t="s">
        <v>47</v>
      </c>
      <c r="B86" s="1"/>
      <c r="C86" s="21">
        <v>1.8</v>
      </c>
      <c r="D86" s="27">
        <f t="shared" ref="D86:D88" si="13">C86*1.05</f>
        <v>1.8900000000000001</v>
      </c>
      <c r="E86" s="31">
        <f t="shared" ref="E86:E88" si="14">C86*1.1</f>
        <v>1.9800000000000002</v>
      </c>
    </row>
    <row r="87" spans="1:5" x14ac:dyDescent="0.25">
      <c r="A87" s="1"/>
      <c r="B87" s="1"/>
      <c r="C87" s="12"/>
      <c r="D87" s="28"/>
      <c r="E87" s="28"/>
    </row>
    <row r="88" spans="1:5" x14ac:dyDescent="0.25">
      <c r="A88" s="1"/>
      <c r="B88" s="1"/>
      <c r="C88" s="42">
        <f>SUM(C85:C87)</f>
        <v>2.7</v>
      </c>
      <c r="D88" s="30">
        <f t="shared" si="13"/>
        <v>2.8350000000000004</v>
      </c>
      <c r="E88" s="30">
        <f t="shared" si="14"/>
        <v>2.9700000000000006</v>
      </c>
    </row>
    <row r="89" spans="1:5" x14ac:dyDescent="0.25">
      <c r="A89" s="1"/>
      <c r="B89" s="1"/>
      <c r="C89" s="12"/>
      <c r="D89" s="1"/>
      <c r="E89" s="1"/>
    </row>
    <row r="90" spans="1:5" x14ac:dyDescent="0.25">
      <c r="A90" s="1"/>
      <c r="B90" s="1"/>
      <c r="C90" s="41" t="s">
        <v>121</v>
      </c>
      <c r="D90" s="24" t="s">
        <v>121</v>
      </c>
      <c r="E90" s="24" t="s">
        <v>121</v>
      </c>
    </row>
    <row r="91" spans="1:5" x14ac:dyDescent="0.25">
      <c r="A91" s="17" t="s">
        <v>48</v>
      </c>
      <c r="B91" s="1">
        <v>10</v>
      </c>
      <c r="C91" s="12">
        <v>0</v>
      </c>
      <c r="D91" s="1">
        <v>0</v>
      </c>
      <c r="E91" s="1">
        <v>0</v>
      </c>
    </row>
    <row r="92" spans="1:5" x14ac:dyDescent="0.25">
      <c r="A92" s="1" t="s">
        <v>49</v>
      </c>
      <c r="B92" s="1"/>
      <c r="C92" s="13">
        <v>7.2</v>
      </c>
      <c r="D92" s="25">
        <f>C92*1.05</f>
        <v>7.5600000000000005</v>
      </c>
      <c r="E92" s="18">
        <f>C92*1.1</f>
        <v>7.9200000000000008</v>
      </c>
    </row>
    <row r="93" spans="1:5" x14ac:dyDescent="0.25">
      <c r="A93" s="1" t="s">
        <v>50</v>
      </c>
      <c r="B93" s="1"/>
      <c r="C93" s="20">
        <v>3.2</v>
      </c>
      <c r="D93" s="26">
        <f t="shared" ref="D93:D96" si="15">C93*1.05</f>
        <v>3.3600000000000003</v>
      </c>
      <c r="E93" s="23">
        <f t="shared" ref="E93:E96" si="16">C93*1.1</f>
        <v>3.5200000000000005</v>
      </c>
    </row>
    <row r="94" spans="1:5" x14ac:dyDescent="0.25">
      <c r="A94" s="1" t="s">
        <v>51</v>
      </c>
      <c r="B94" s="1"/>
      <c r="C94" s="21">
        <v>8</v>
      </c>
      <c r="D94" s="27">
        <f t="shared" si="15"/>
        <v>8.4</v>
      </c>
      <c r="E94" s="31">
        <f t="shared" si="16"/>
        <v>8.8000000000000007</v>
      </c>
    </row>
    <row r="95" spans="1:5" x14ac:dyDescent="0.25">
      <c r="A95" s="1"/>
      <c r="B95" s="1"/>
      <c r="C95" s="12"/>
      <c r="D95" s="28"/>
      <c r="E95" s="28"/>
    </row>
    <row r="96" spans="1:5" x14ac:dyDescent="0.25">
      <c r="A96" s="1"/>
      <c r="B96" s="1"/>
      <c r="C96" s="42">
        <f>SUM(C92:C95)</f>
        <v>18.399999999999999</v>
      </c>
      <c r="D96" s="30">
        <f t="shared" si="15"/>
        <v>19.32</v>
      </c>
      <c r="E96" s="30">
        <f t="shared" si="16"/>
        <v>20.239999999999998</v>
      </c>
    </row>
    <row r="97" spans="1:5" x14ac:dyDescent="0.25">
      <c r="A97" s="1"/>
      <c r="B97" s="1"/>
      <c r="C97" s="12"/>
      <c r="D97" s="1"/>
      <c r="E97" s="1"/>
    </row>
    <row r="98" spans="1:5" x14ac:dyDescent="0.25">
      <c r="A98" s="1"/>
      <c r="B98" s="1"/>
      <c r="C98" s="41" t="s">
        <v>121</v>
      </c>
      <c r="D98" s="24" t="s">
        <v>121</v>
      </c>
      <c r="E98" s="24" t="s">
        <v>121</v>
      </c>
    </row>
    <row r="99" spans="1:5" x14ac:dyDescent="0.25">
      <c r="A99" s="17" t="s">
        <v>52</v>
      </c>
      <c r="B99" s="1">
        <v>11</v>
      </c>
      <c r="C99" s="12">
        <v>0</v>
      </c>
      <c r="D99" s="1">
        <v>0</v>
      </c>
      <c r="E99" s="1">
        <v>0</v>
      </c>
    </row>
    <row r="100" spans="1:5" x14ac:dyDescent="0.25">
      <c r="A100" s="1" t="s">
        <v>106</v>
      </c>
      <c r="B100" s="1"/>
      <c r="C100" s="13">
        <v>13.2</v>
      </c>
      <c r="D100" s="25">
        <f>C100*1.05</f>
        <v>13.86</v>
      </c>
      <c r="E100" s="18">
        <f>C100*1.1</f>
        <v>14.52</v>
      </c>
    </row>
    <row r="101" spans="1:5" x14ac:dyDescent="0.25">
      <c r="A101" s="1" t="s">
        <v>107</v>
      </c>
      <c r="B101" s="1"/>
      <c r="C101" s="20">
        <v>6.4</v>
      </c>
      <c r="D101" s="26">
        <f t="shared" ref="D101:D109" si="17">C101*1.05</f>
        <v>6.7200000000000006</v>
      </c>
      <c r="E101" s="23">
        <f t="shared" ref="E101:E109" si="18">C101*1.1</f>
        <v>7.0400000000000009</v>
      </c>
    </row>
    <row r="102" spans="1:5" x14ac:dyDescent="0.25">
      <c r="A102" s="1" t="s">
        <v>53</v>
      </c>
      <c r="B102" s="1"/>
      <c r="C102" s="20">
        <v>0.6</v>
      </c>
      <c r="D102" s="26">
        <f t="shared" si="17"/>
        <v>0.63</v>
      </c>
      <c r="E102" s="23">
        <f t="shared" si="18"/>
        <v>0.66</v>
      </c>
    </row>
    <row r="103" spans="1:5" x14ac:dyDescent="0.25">
      <c r="A103" s="1" t="s">
        <v>54</v>
      </c>
      <c r="B103" s="1"/>
      <c r="C103" s="20">
        <v>4.3</v>
      </c>
      <c r="D103" s="26">
        <f t="shared" si="17"/>
        <v>4.5149999999999997</v>
      </c>
      <c r="E103" s="23">
        <f t="shared" si="18"/>
        <v>4.7300000000000004</v>
      </c>
    </row>
    <row r="104" spans="1:5" x14ac:dyDescent="0.25">
      <c r="A104" s="1" t="s">
        <v>55</v>
      </c>
      <c r="B104" s="1"/>
      <c r="C104" s="20">
        <v>3</v>
      </c>
      <c r="D104" s="26">
        <f t="shared" si="17"/>
        <v>3.1500000000000004</v>
      </c>
      <c r="E104" s="23">
        <f t="shared" si="18"/>
        <v>3.3000000000000003</v>
      </c>
    </row>
    <row r="105" spans="1:5" x14ac:dyDescent="0.25">
      <c r="A105" s="1" t="s">
        <v>56</v>
      </c>
      <c r="B105" s="1"/>
      <c r="C105" s="20">
        <v>0.1</v>
      </c>
      <c r="D105" s="26">
        <f t="shared" si="17"/>
        <v>0.10500000000000001</v>
      </c>
      <c r="E105" s="23">
        <f t="shared" si="18"/>
        <v>0.11000000000000001</v>
      </c>
    </row>
    <row r="106" spans="1:5" x14ac:dyDescent="0.25">
      <c r="A106" s="1" t="s">
        <v>78</v>
      </c>
      <c r="B106" s="1"/>
      <c r="C106" s="20">
        <v>0.4</v>
      </c>
      <c r="D106" s="26">
        <f t="shared" si="17"/>
        <v>0.42000000000000004</v>
      </c>
      <c r="E106" s="23">
        <f t="shared" si="18"/>
        <v>0.44000000000000006</v>
      </c>
    </row>
    <row r="107" spans="1:5" x14ac:dyDescent="0.25">
      <c r="A107" s="1" t="s">
        <v>58</v>
      </c>
      <c r="B107" s="1"/>
      <c r="C107" s="21">
        <v>2</v>
      </c>
      <c r="D107" s="27">
        <f t="shared" si="17"/>
        <v>2.1</v>
      </c>
      <c r="E107" s="31">
        <f t="shared" si="18"/>
        <v>2.2000000000000002</v>
      </c>
    </row>
    <row r="108" spans="1:5" x14ac:dyDescent="0.25">
      <c r="A108" s="1"/>
      <c r="B108" s="1"/>
      <c r="C108" s="12"/>
      <c r="D108" s="28"/>
      <c r="E108" s="28"/>
    </row>
    <row r="109" spans="1:5" x14ac:dyDescent="0.25">
      <c r="A109" s="1"/>
      <c r="B109" s="1"/>
      <c r="C109" s="42">
        <f>SUM(C100:C108)</f>
        <v>30.000000000000004</v>
      </c>
      <c r="D109" s="30">
        <f t="shared" si="17"/>
        <v>31.500000000000004</v>
      </c>
      <c r="E109" s="30">
        <f t="shared" si="18"/>
        <v>33.000000000000007</v>
      </c>
    </row>
    <row r="110" spans="1:5" x14ac:dyDescent="0.25">
      <c r="A110" s="1"/>
      <c r="B110" s="1"/>
      <c r="C110" s="12"/>
      <c r="D110" s="1"/>
      <c r="E110" s="1"/>
    </row>
    <row r="111" spans="1:5" x14ac:dyDescent="0.25">
      <c r="A111" s="1"/>
      <c r="B111" s="1"/>
      <c r="C111" s="41" t="s">
        <v>121</v>
      </c>
      <c r="D111" s="24" t="s">
        <v>121</v>
      </c>
      <c r="E111" s="24" t="s">
        <v>121</v>
      </c>
    </row>
    <row r="112" spans="1:5" x14ac:dyDescent="0.25">
      <c r="A112" s="17" t="s">
        <v>57</v>
      </c>
      <c r="B112" s="1">
        <v>12</v>
      </c>
      <c r="C112" s="12">
        <v>0</v>
      </c>
      <c r="D112" s="1">
        <v>0</v>
      </c>
      <c r="E112" s="1">
        <v>0</v>
      </c>
    </row>
    <row r="113" spans="1:5" x14ac:dyDescent="0.25">
      <c r="A113" s="1" t="s">
        <v>59</v>
      </c>
      <c r="B113" s="1"/>
      <c r="C113" s="13">
        <v>1.2</v>
      </c>
      <c r="D113" s="25">
        <f>C113*1.05</f>
        <v>1.26</v>
      </c>
      <c r="E113" s="18">
        <f>C113*1.1</f>
        <v>1.32</v>
      </c>
    </row>
    <row r="114" spans="1:5" x14ac:dyDescent="0.25">
      <c r="A114" s="1" t="s">
        <v>60</v>
      </c>
      <c r="B114" s="1"/>
      <c r="C114" s="20">
        <v>1.2</v>
      </c>
      <c r="D114" s="26">
        <f t="shared" ref="D114:D118" si="19">C114*1.05</f>
        <v>1.26</v>
      </c>
      <c r="E114" s="23">
        <f t="shared" ref="E114:E118" si="20">C114*1.1</f>
        <v>1.32</v>
      </c>
    </row>
    <row r="115" spans="1:5" x14ac:dyDescent="0.25">
      <c r="A115" s="1" t="s">
        <v>61</v>
      </c>
      <c r="B115" s="1"/>
      <c r="C115" s="20">
        <v>1</v>
      </c>
      <c r="D115" s="26">
        <f t="shared" si="19"/>
        <v>1.05</v>
      </c>
      <c r="E115" s="23">
        <f t="shared" si="20"/>
        <v>1.1000000000000001</v>
      </c>
    </row>
    <row r="116" spans="1:5" x14ac:dyDescent="0.25">
      <c r="A116" s="1" t="s">
        <v>62</v>
      </c>
      <c r="B116" s="1"/>
      <c r="C116" s="21">
        <v>1.5</v>
      </c>
      <c r="D116" s="27">
        <f t="shared" si="19"/>
        <v>1.5750000000000002</v>
      </c>
      <c r="E116" s="31">
        <f t="shared" si="20"/>
        <v>1.6500000000000001</v>
      </c>
    </row>
    <row r="117" spans="1:5" x14ac:dyDescent="0.25">
      <c r="A117" s="1"/>
      <c r="B117" s="1"/>
      <c r="C117" s="12"/>
      <c r="D117" s="28"/>
      <c r="E117" s="28"/>
    </row>
    <row r="118" spans="1:5" x14ac:dyDescent="0.25">
      <c r="A118" s="1"/>
      <c r="B118" s="1"/>
      <c r="C118" s="42">
        <f>SUM(C113:C117)</f>
        <v>4.9000000000000004</v>
      </c>
      <c r="D118" s="30">
        <f t="shared" si="19"/>
        <v>5.1450000000000005</v>
      </c>
      <c r="E118" s="30">
        <f t="shared" si="20"/>
        <v>5.3900000000000006</v>
      </c>
    </row>
    <row r="119" spans="1:5" x14ac:dyDescent="0.25">
      <c r="A119" s="1"/>
      <c r="B119" s="1"/>
      <c r="C119" s="12"/>
      <c r="D119" s="1"/>
      <c r="E119" s="1"/>
    </row>
    <row r="120" spans="1:5" x14ac:dyDescent="0.25">
      <c r="A120" s="1"/>
      <c r="B120" s="1"/>
      <c r="C120" s="41" t="s">
        <v>121</v>
      </c>
      <c r="D120" s="24" t="s">
        <v>121</v>
      </c>
      <c r="E120" s="24" t="s">
        <v>121</v>
      </c>
    </row>
    <row r="121" spans="1:5" x14ac:dyDescent="0.25">
      <c r="A121" s="17" t="s">
        <v>15</v>
      </c>
      <c r="B121" s="1">
        <v>13</v>
      </c>
      <c r="C121" s="12">
        <v>0</v>
      </c>
      <c r="D121" s="1">
        <v>0</v>
      </c>
      <c r="E121" s="1">
        <v>0</v>
      </c>
    </row>
    <row r="122" spans="1:5" x14ac:dyDescent="0.25">
      <c r="A122" s="1" t="s">
        <v>63</v>
      </c>
      <c r="B122" s="1"/>
      <c r="C122" s="13">
        <v>1.8</v>
      </c>
      <c r="D122" s="25">
        <f>C122*1.05</f>
        <v>1.8900000000000001</v>
      </c>
      <c r="E122" s="35">
        <f>C122*1.1</f>
        <v>1.9800000000000002</v>
      </c>
    </row>
    <row r="123" spans="1:5" x14ac:dyDescent="0.25">
      <c r="A123" s="1" t="s">
        <v>65</v>
      </c>
      <c r="B123" s="1"/>
      <c r="C123" s="20">
        <v>3.9</v>
      </c>
      <c r="D123" s="26">
        <f t="shared" ref="D123:D126" si="21">C123*1.05</f>
        <v>4.0949999999999998</v>
      </c>
      <c r="E123" s="36">
        <f t="shared" ref="E123:E126" si="22">C123*1.1</f>
        <v>4.29</v>
      </c>
    </row>
    <row r="124" spans="1:5" x14ac:dyDescent="0.25">
      <c r="A124" s="1" t="s">
        <v>64</v>
      </c>
      <c r="B124" s="1"/>
      <c r="C124" s="21">
        <v>6.9</v>
      </c>
      <c r="D124" s="27">
        <f t="shared" si="21"/>
        <v>7.245000000000001</v>
      </c>
      <c r="E124" s="37">
        <f t="shared" si="22"/>
        <v>7.5900000000000007</v>
      </c>
    </row>
    <row r="125" spans="1:5" x14ac:dyDescent="0.25">
      <c r="A125" s="1"/>
      <c r="B125" s="1"/>
      <c r="C125" s="12"/>
      <c r="D125" s="28"/>
      <c r="E125" s="38"/>
    </row>
    <row r="126" spans="1:5" x14ac:dyDescent="0.25">
      <c r="A126" s="1"/>
      <c r="B126" s="1"/>
      <c r="C126" s="42">
        <f>SUM(C122:C125)</f>
        <v>12.600000000000001</v>
      </c>
      <c r="D126" s="30">
        <f t="shared" si="21"/>
        <v>13.230000000000002</v>
      </c>
      <c r="E126" s="39">
        <f t="shared" si="22"/>
        <v>13.860000000000003</v>
      </c>
    </row>
    <row r="127" spans="1:5" x14ac:dyDescent="0.25">
      <c r="A127" s="1"/>
      <c r="B127" s="1"/>
      <c r="C127" s="12"/>
      <c r="D127" s="1"/>
      <c r="E127" s="1"/>
    </row>
    <row r="128" spans="1:5" x14ac:dyDescent="0.25">
      <c r="A128" s="1"/>
      <c r="B128" s="1"/>
      <c r="C128" s="41" t="s">
        <v>121</v>
      </c>
      <c r="D128" s="24" t="s">
        <v>121</v>
      </c>
      <c r="E128" s="24" t="s">
        <v>121</v>
      </c>
    </row>
    <row r="129" spans="1:5" x14ac:dyDescent="0.25">
      <c r="A129" s="17" t="s">
        <v>16</v>
      </c>
      <c r="B129" s="1">
        <v>14</v>
      </c>
      <c r="C129" s="12">
        <v>0</v>
      </c>
      <c r="D129" s="1">
        <v>0</v>
      </c>
      <c r="E129" s="1">
        <v>0</v>
      </c>
    </row>
    <row r="130" spans="1:5" x14ac:dyDescent="0.25">
      <c r="A130" s="1" t="s">
        <v>66</v>
      </c>
      <c r="B130" s="1"/>
      <c r="C130" s="13">
        <v>36</v>
      </c>
      <c r="D130" s="25">
        <f>C130*1.05</f>
        <v>37.800000000000004</v>
      </c>
      <c r="E130" s="18">
        <f>C130*1.1</f>
        <v>39.6</v>
      </c>
    </row>
    <row r="131" spans="1:5" x14ac:dyDescent="0.25">
      <c r="A131" s="1" t="s">
        <v>67</v>
      </c>
      <c r="B131" s="1"/>
      <c r="C131" s="20">
        <v>18</v>
      </c>
      <c r="D131" s="26">
        <f t="shared" ref="D131:D138" si="23">C131*1.05</f>
        <v>18.900000000000002</v>
      </c>
      <c r="E131" s="23">
        <f t="shared" ref="E131:E138" si="24">C131*1.1</f>
        <v>19.8</v>
      </c>
    </row>
    <row r="132" spans="1:5" x14ac:dyDescent="0.25">
      <c r="A132" s="1" t="s">
        <v>68</v>
      </c>
      <c r="B132" s="1"/>
      <c r="C132" s="20">
        <v>0</v>
      </c>
      <c r="D132" s="26">
        <f t="shared" si="23"/>
        <v>0</v>
      </c>
      <c r="E132" s="23">
        <f t="shared" si="24"/>
        <v>0</v>
      </c>
    </row>
    <row r="133" spans="1:5" x14ac:dyDescent="0.25">
      <c r="A133" s="1" t="s">
        <v>69</v>
      </c>
      <c r="B133" s="1"/>
      <c r="C133" s="20">
        <v>5</v>
      </c>
      <c r="D133" s="26">
        <f t="shared" si="23"/>
        <v>5.25</v>
      </c>
      <c r="E133" s="23">
        <f t="shared" si="24"/>
        <v>5.5</v>
      </c>
    </row>
    <row r="134" spans="1:5" x14ac:dyDescent="0.25">
      <c r="A134" s="1" t="s">
        <v>70</v>
      </c>
      <c r="B134" s="1"/>
      <c r="C134" s="20">
        <v>0</v>
      </c>
      <c r="D134" s="26">
        <f t="shared" si="23"/>
        <v>0</v>
      </c>
      <c r="E134" s="23">
        <f t="shared" si="24"/>
        <v>0</v>
      </c>
    </row>
    <row r="135" spans="1:5" x14ac:dyDescent="0.25">
      <c r="A135" s="1" t="s">
        <v>71</v>
      </c>
      <c r="B135" s="1"/>
      <c r="C135" s="20">
        <v>3</v>
      </c>
      <c r="D135" s="26">
        <f t="shared" si="23"/>
        <v>3.1500000000000004</v>
      </c>
      <c r="E135" s="23">
        <f t="shared" si="24"/>
        <v>3.3000000000000003</v>
      </c>
    </row>
    <row r="136" spans="1:5" x14ac:dyDescent="0.25">
      <c r="A136" s="1" t="s">
        <v>72</v>
      </c>
      <c r="B136" s="1"/>
      <c r="C136" s="21">
        <v>15</v>
      </c>
      <c r="D136" s="27">
        <f t="shared" si="23"/>
        <v>15.75</v>
      </c>
      <c r="E136" s="31">
        <f t="shared" si="24"/>
        <v>16.5</v>
      </c>
    </row>
    <row r="137" spans="1:5" x14ac:dyDescent="0.25">
      <c r="A137" s="1"/>
      <c r="B137" s="1"/>
      <c r="C137" s="12"/>
      <c r="D137" s="28"/>
      <c r="E137" s="28"/>
    </row>
    <row r="138" spans="1:5" x14ac:dyDescent="0.25">
      <c r="A138" s="1"/>
      <c r="B138" s="1"/>
      <c r="C138" s="42">
        <f>SUM(C130:C137)</f>
        <v>77</v>
      </c>
      <c r="D138" s="30">
        <f t="shared" si="23"/>
        <v>80.850000000000009</v>
      </c>
      <c r="E138" s="30">
        <f t="shared" si="24"/>
        <v>84.7</v>
      </c>
    </row>
    <row r="139" spans="1:5" x14ac:dyDescent="0.25">
      <c r="A139" s="1"/>
      <c r="B139" s="1"/>
      <c r="C139" s="12"/>
      <c r="D139" s="1"/>
      <c r="E139" s="1"/>
    </row>
    <row r="140" spans="1:5" x14ac:dyDescent="0.25">
      <c r="A140" s="1"/>
      <c r="B140" s="1"/>
      <c r="C140" s="41" t="s">
        <v>121</v>
      </c>
      <c r="D140" s="24" t="s">
        <v>121</v>
      </c>
      <c r="E140" s="24" t="s">
        <v>121</v>
      </c>
    </row>
    <row r="141" spans="1:5" x14ac:dyDescent="0.25">
      <c r="A141" s="17" t="s">
        <v>17</v>
      </c>
      <c r="B141" s="1">
        <v>15</v>
      </c>
      <c r="C141" s="12">
        <v>0</v>
      </c>
      <c r="D141" s="1">
        <v>0</v>
      </c>
      <c r="E141" s="1">
        <v>0</v>
      </c>
    </row>
    <row r="142" spans="1:5" x14ac:dyDescent="0.25">
      <c r="A142" s="1" t="s">
        <v>73</v>
      </c>
      <c r="B142" s="1"/>
      <c r="C142" s="13">
        <v>4</v>
      </c>
      <c r="D142" s="25">
        <f>C142*1.05</f>
        <v>4.2</v>
      </c>
      <c r="E142" s="18">
        <f>C142*1.1</f>
        <v>4.4000000000000004</v>
      </c>
    </row>
    <row r="143" spans="1:5" x14ac:dyDescent="0.25">
      <c r="A143" s="1" t="s">
        <v>74</v>
      </c>
      <c r="B143" s="1"/>
      <c r="C143" s="20">
        <v>3</v>
      </c>
      <c r="D143" s="26">
        <f t="shared" ref="D143:D148" si="25">C143*1.05</f>
        <v>3.1500000000000004</v>
      </c>
      <c r="E143" s="23">
        <f t="shared" ref="E143:E148" si="26">C143*1.1</f>
        <v>3.3000000000000003</v>
      </c>
    </row>
    <row r="144" spans="1:5" x14ac:dyDescent="0.25">
      <c r="A144" s="1" t="s">
        <v>75</v>
      </c>
      <c r="B144" s="1"/>
      <c r="C144" s="20">
        <v>3</v>
      </c>
      <c r="D144" s="26">
        <f t="shared" si="25"/>
        <v>3.1500000000000004</v>
      </c>
      <c r="E144" s="23">
        <f t="shared" si="26"/>
        <v>3.3000000000000003</v>
      </c>
    </row>
    <row r="145" spans="1:5" x14ac:dyDescent="0.25">
      <c r="A145" s="1" t="s">
        <v>76</v>
      </c>
      <c r="B145" s="1"/>
      <c r="C145" s="20">
        <v>4</v>
      </c>
      <c r="D145" s="26">
        <f t="shared" si="25"/>
        <v>4.2</v>
      </c>
      <c r="E145" s="23">
        <f t="shared" si="26"/>
        <v>4.4000000000000004</v>
      </c>
    </row>
    <row r="146" spans="1:5" x14ac:dyDescent="0.25">
      <c r="A146" s="1" t="s">
        <v>77</v>
      </c>
      <c r="B146" s="1"/>
      <c r="C146" s="21">
        <v>10</v>
      </c>
      <c r="D146" s="27">
        <f t="shared" si="25"/>
        <v>10.5</v>
      </c>
      <c r="E146" s="31">
        <f t="shared" si="26"/>
        <v>11</v>
      </c>
    </row>
    <row r="147" spans="1:5" x14ac:dyDescent="0.25">
      <c r="A147" s="1"/>
      <c r="B147" s="1"/>
      <c r="C147" s="12"/>
      <c r="D147" s="28"/>
      <c r="E147" s="28"/>
    </row>
    <row r="148" spans="1:5" x14ac:dyDescent="0.25">
      <c r="A148" s="1"/>
      <c r="B148" s="1"/>
      <c r="C148" s="42">
        <f>SUM(C142:C147)</f>
        <v>24</v>
      </c>
      <c r="D148" s="30">
        <f t="shared" si="25"/>
        <v>25.200000000000003</v>
      </c>
      <c r="E148" s="30">
        <f t="shared" si="26"/>
        <v>26.400000000000002</v>
      </c>
    </row>
    <row r="149" spans="1:5" x14ac:dyDescent="0.25">
      <c r="A149" s="1"/>
      <c r="B149" s="1"/>
      <c r="C149" s="12"/>
      <c r="D149" s="1"/>
      <c r="E149" s="1"/>
    </row>
    <row r="150" spans="1:5" x14ac:dyDescent="0.25">
      <c r="A150" s="1"/>
      <c r="B150" s="1"/>
      <c r="C150" s="41" t="s">
        <v>121</v>
      </c>
      <c r="D150" s="24" t="s">
        <v>121</v>
      </c>
      <c r="E150" s="24" t="s">
        <v>121</v>
      </c>
    </row>
    <row r="151" spans="1:5" x14ac:dyDescent="0.25">
      <c r="A151" s="17" t="s">
        <v>18</v>
      </c>
      <c r="B151" s="1">
        <v>16</v>
      </c>
      <c r="C151" s="12">
        <v>0</v>
      </c>
      <c r="D151" s="1">
        <v>0</v>
      </c>
      <c r="E151" s="1">
        <v>0</v>
      </c>
    </row>
    <row r="152" spans="1:5" x14ac:dyDescent="0.25">
      <c r="A152" s="1" t="s">
        <v>92</v>
      </c>
      <c r="B152" s="1"/>
      <c r="C152" s="13">
        <v>10</v>
      </c>
      <c r="D152" s="25">
        <f>C152*1.05</f>
        <v>10.5</v>
      </c>
      <c r="E152" s="18">
        <f>C152*1.1</f>
        <v>11</v>
      </c>
    </row>
    <row r="153" spans="1:5" x14ac:dyDescent="0.25">
      <c r="A153" s="1" t="s">
        <v>79</v>
      </c>
      <c r="B153" s="1"/>
      <c r="C153" s="20">
        <v>6</v>
      </c>
      <c r="D153" s="26">
        <f>C153*1.05</f>
        <v>6.3000000000000007</v>
      </c>
      <c r="E153" s="23">
        <f>C153*1.1</f>
        <v>6.6000000000000005</v>
      </c>
    </row>
    <row r="154" spans="1:5" x14ac:dyDescent="0.25">
      <c r="A154" s="1" t="s">
        <v>80</v>
      </c>
      <c r="B154" s="1"/>
      <c r="C154" s="21">
        <v>1</v>
      </c>
      <c r="D154" s="27">
        <f>C154*1.05</f>
        <v>1.05</v>
      </c>
      <c r="E154" s="31">
        <f>C154*1.1</f>
        <v>1.1000000000000001</v>
      </c>
    </row>
    <row r="155" spans="1:5" x14ac:dyDescent="0.25">
      <c r="A155" s="1"/>
      <c r="B155" s="1"/>
      <c r="C155" s="12"/>
      <c r="D155" s="28"/>
      <c r="E155" s="28"/>
    </row>
    <row r="156" spans="1:5" x14ac:dyDescent="0.25">
      <c r="A156" s="1"/>
      <c r="B156" s="1"/>
      <c r="C156" s="42">
        <f>SUM(C152:C155)</f>
        <v>17</v>
      </c>
      <c r="D156" s="30">
        <f>C156*1.05</f>
        <v>17.850000000000001</v>
      </c>
      <c r="E156" s="30">
        <f>C156*1.1</f>
        <v>18.700000000000003</v>
      </c>
    </row>
    <row r="157" spans="1:5" x14ac:dyDescent="0.25">
      <c r="A157" s="1"/>
      <c r="B157" s="1"/>
      <c r="C157" s="12"/>
      <c r="D157" s="1"/>
      <c r="E157" s="1"/>
    </row>
    <row r="158" spans="1:5" x14ac:dyDescent="0.25">
      <c r="A158" s="1"/>
      <c r="B158" s="1"/>
      <c r="C158" s="41" t="s">
        <v>121</v>
      </c>
      <c r="D158" s="24" t="s">
        <v>121</v>
      </c>
      <c r="E158" s="24" t="s">
        <v>121</v>
      </c>
    </row>
    <row r="159" spans="1:5" x14ac:dyDescent="0.25">
      <c r="A159" s="17" t="s">
        <v>81</v>
      </c>
      <c r="B159" s="1">
        <v>17</v>
      </c>
      <c r="C159" s="12">
        <v>0</v>
      </c>
      <c r="D159" s="1">
        <v>0</v>
      </c>
      <c r="E159" s="1">
        <v>0</v>
      </c>
    </row>
    <row r="160" spans="1:5" x14ac:dyDescent="0.25">
      <c r="A160" s="1" t="s">
        <v>82</v>
      </c>
      <c r="B160" s="1"/>
      <c r="C160" s="13">
        <v>15</v>
      </c>
      <c r="D160" s="25">
        <f t="shared" ref="D160:D165" si="27">C160*1.05</f>
        <v>15.75</v>
      </c>
      <c r="E160" s="18">
        <f t="shared" ref="E160:E165" si="28">C160*1.1</f>
        <v>16.5</v>
      </c>
    </row>
    <row r="161" spans="1:5" x14ac:dyDescent="0.25">
      <c r="A161" s="1" t="s">
        <v>83</v>
      </c>
      <c r="B161" s="1"/>
      <c r="C161" s="20">
        <v>10</v>
      </c>
      <c r="D161" s="26">
        <f t="shared" si="27"/>
        <v>10.5</v>
      </c>
      <c r="E161" s="23">
        <f t="shared" si="28"/>
        <v>11</v>
      </c>
    </row>
    <row r="162" spans="1:5" x14ac:dyDescent="0.25">
      <c r="A162" s="1" t="s">
        <v>84</v>
      </c>
      <c r="B162" s="1"/>
      <c r="C162" s="20">
        <v>12</v>
      </c>
      <c r="D162" s="26">
        <f t="shared" si="27"/>
        <v>12.600000000000001</v>
      </c>
      <c r="E162" s="23">
        <f t="shared" si="28"/>
        <v>13.200000000000001</v>
      </c>
    </row>
    <row r="163" spans="1:5" x14ac:dyDescent="0.25">
      <c r="A163" s="1" t="s">
        <v>87</v>
      </c>
      <c r="B163" s="1"/>
      <c r="C163" s="20">
        <v>8</v>
      </c>
      <c r="D163" s="26">
        <f t="shared" si="27"/>
        <v>8.4</v>
      </c>
      <c r="E163" s="23">
        <f t="shared" si="28"/>
        <v>8.8000000000000007</v>
      </c>
    </row>
    <row r="164" spans="1:5" x14ac:dyDescent="0.25">
      <c r="A164" s="1" t="s">
        <v>85</v>
      </c>
      <c r="B164" s="1"/>
      <c r="C164" s="20">
        <v>16</v>
      </c>
      <c r="D164" s="26">
        <f t="shared" si="27"/>
        <v>16.8</v>
      </c>
      <c r="E164" s="23">
        <f t="shared" si="28"/>
        <v>17.600000000000001</v>
      </c>
    </row>
    <row r="165" spans="1:5" x14ac:dyDescent="0.25">
      <c r="A165" s="1" t="s">
        <v>86</v>
      </c>
      <c r="B165" s="1"/>
      <c r="C165" s="21">
        <v>0</v>
      </c>
      <c r="D165" s="27">
        <f t="shared" si="27"/>
        <v>0</v>
      </c>
      <c r="E165" s="31">
        <f t="shared" si="28"/>
        <v>0</v>
      </c>
    </row>
    <row r="166" spans="1:5" x14ac:dyDescent="0.25">
      <c r="A166" s="1"/>
      <c r="B166" s="1"/>
      <c r="C166" s="12"/>
      <c r="D166" s="28"/>
      <c r="E166" s="28"/>
    </row>
    <row r="167" spans="1:5" x14ac:dyDescent="0.25">
      <c r="A167" s="1"/>
      <c r="B167" s="1"/>
      <c r="C167" s="42">
        <f>SUM(C160:C166)</f>
        <v>61</v>
      </c>
      <c r="D167" s="30">
        <f>C167*1.05</f>
        <v>64.05</v>
      </c>
      <c r="E167" s="30">
        <f>C167*1.1</f>
        <v>67.100000000000009</v>
      </c>
    </row>
  </sheetData>
  <hyperlinks>
    <hyperlink ref="A64" r:id="rId1" display="Stipents@R25000/annum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activeCell="K89" sqref="K89"/>
    </sheetView>
  </sheetViews>
  <sheetFormatPr defaultRowHeight="15" x14ac:dyDescent="0.25"/>
  <sheetData>
    <row r="1" spans="1:10" x14ac:dyDescent="0.25">
      <c r="A1" s="76" t="s">
        <v>123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x14ac:dyDescent="0.25">
      <c r="A2" s="12"/>
      <c r="B2" s="76"/>
    </row>
    <row r="3" spans="1:10" x14ac:dyDescent="0.25">
      <c r="A3" s="12" t="s">
        <v>4</v>
      </c>
      <c r="B3" s="76"/>
    </row>
    <row r="4" spans="1:10" x14ac:dyDescent="0.25">
      <c r="A4" t="s">
        <v>124</v>
      </c>
    </row>
    <row r="5" spans="1:10" x14ac:dyDescent="0.25">
      <c r="A5" t="s">
        <v>125</v>
      </c>
    </row>
    <row r="6" spans="1:10" x14ac:dyDescent="0.25">
      <c r="A6" t="s">
        <v>126</v>
      </c>
    </row>
    <row r="8" spans="1:10" x14ac:dyDescent="0.25">
      <c r="A8" s="12" t="s">
        <v>5</v>
      </c>
      <c r="B8" s="76"/>
    </row>
    <row r="9" spans="1:10" x14ac:dyDescent="0.25">
      <c r="A9" t="s">
        <v>127</v>
      </c>
    </row>
    <row r="10" spans="1:10" x14ac:dyDescent="0.25">
      <c r="A10" t="s">
        <v>128</v>
      </c>
    </row>
    <row r="12" spans="1:10" x14ac:dyDescent="0.25">
      <c r="A12" s="12" t="s">
        <v>6</v>
      </c>
      <c r="B12" s="76"/>
    </row>
    <row r="13" spans="1:10" x14ac:dyDescent="0.25">
      <c r="A13" t="s">
        <v>129</v>
      </c>
    </row>
    <row r="14" spans="1:10" x14ac:dyDescent="0.25">
      <c r="A14" t="s">
        <v>130</v>
      </c>
    </row>
    <row r="16" spans="1:10" x14ac:dyDescent="0.25">
      <c r="A16" s="12" t="s">
        <v>3</v>
      </c>
    </row>
    <row r="17" spans="1:4" x14ac:dyDescent="0.25">
      <c r="A17" t="s">
        <v>131</v>
      </c>
    </row>
    <row r="19" spans="1:4" x14ac:dyDescent="0.25">
      <c r="A19" s="12" t="s">
        <v>7</v>
      </c>
      <c r="B19" s="76"/>
    </row>
    <row r="20" spans="1:4" x14ac:dyDescent="0.25">
      <c r="A20" t="s">
        <v>132</v>
      </c>
    </row>
    <row r="22" spans="1:4" x14ac:dyDescent="0.25">
      <c r="A22" s="12" t="s">
        <v>8</v>
      </c>
      <c r="B22" s="76"/>
      <c r="C22" s="76"/>
    </row>
    <row r="23" spans="1:4" x14ac:dyDescent="0.25">
      <c r="A23" t="s">
        <v>133</v>
      </c>
    </row>
    <row r="25" spans="1:4" x14ac:dyDescent="0.25">
      <c r="A25" s="12" t="s">
        <v>9</v>
      </c>
      <c r="B25" s="76"/>
      <c r="C25" s="76"/>
      <c r="D25" s="76"/>
    </row>
    <row r="26" spans="1:4" x14ac:dyDescent="0.25">
      <c r="A26" t="s">
        <v>134</v>
      </c>
    </row>
    <row r="27" spans="1:4" x14ac:dyDescent="0.25">
      <c r="A27" t="s">
        <v>135</v>
      </c>
    </row>
    <row r="29" spans="1:4" x14ac:dyDescent="0.25">
      <c r="A29" s="12" t="s">
        <v>10</v>
      </c>
      <c r="B29" s="76"/>
      <c r="C29" s="76"/>
    </row>
    <row r="30" spans="1:4" x14ac:dyDescent="0.25">
      <c r="A30" t="s">
        <v>136</v>
      </c>
    </row>
    <row r="31" spans="1:4" x14ac:dyDescent="0.25">
      <c r="A31" t="s">
        <v>137</v>
      </c>
    </row>
    <row r="32" spans="1:4" x14ac:dyDescent="0.25">
      <c r="A32" t="s">
        <v>138</v>
      </c>
    </row>
    <row r="34" spans="1:5" x14ac:dyDescent="0.25">
      <c r="A34" s="12" t="s">
        <v>11</v>
      </c>
      <c r="B34" s="76"/>
    </row>
    <row r="35" spans="1:5" x14ac:dyDescent="0.25">
      <c r="A35" t="s">
        <v>139</v>
      </c>
    </row>
    <row r="36" spans="1:5" x14ac:dyDescent="0.25">
      <c r="A36" t="s">
        <v>140</v>
      </c>
    </row>
    <row r="38" spans="1:5" x14ac:dyDescent="0.25">
      <c r="A38" s="12" t="s">
        <v>12</v>
      </c>
      <c r="B38" s="76"/>
    </row>
    <row r="39" spans="1:5" x14ac:dyDescent="0.25">
      <c r="A39" t="s">
        <v>141</v>
      </c>
    </row>
    <row r="41" spans="1:5" x14ac:dyDescent="0.25">
      <c r="A41" s="12" t="s">
        <v>13</v>
      </c>
      <c r="B41" s="76"/>
      <c r="C41" s="76"/>
      <c r="D41" s="76"/>
      <c r="E41" s="76"/>
    </row>
    <row r="42" spans="1:5" x14ac:dyDescent="0.25">
      <c r="A42" t="s">
        <v>142</v>
      </c>
    </row>
    <row r="43" spans="1:5" x14ac:dyDescent="0.25">
      <c r="A43" t="s">
        <v>143</v>
      </c>
    </row>
    <row r="45" spans="1:5" x14ac:dyDescent="0.25">
      <c r="A45" s="12" t="s">
        <v>14</v>
      </c>
      <c r="B45" s="76"/>
      <c r="C45" s="76"/>
      <c r="D45" s="76"/>
    </row>
    <row r="46" spans="1:5" x14ac:dyDescent="0.25">
      <c r="A46" t="s">
        <v>144</v>
      </c>
    </row>
    <row r="47" spans="1:5" x14ac:dyDescent="0.25">
      <c r="A47" t="s">
        <v>145</v>
      </c>
    </row>
    <row r="49" spans="1:4" x14ac:dyDescent="0.25">
      <c r="A49" s="12" t="s">
        <v>15</v>
      </c>
      <c r="B49" s="76"/>
      <c r="C49" s="76"/>
    </row>
    <row r="50" spans="1:4" x14ac:dyDescent="0.25">
      <c r="A50" t="s">
        <v>146</v>
      </c>
    </row>
    <row r="52" spans="1:4" x14ac:dyDescent="0.25">
      <c r="A52" s="12" t="s">
        <v>16</v>
      </c>
      <c r="B52" s="76"/>
      <c r="C52" s="76"/>
      <c r="D52" s="76"/>
    </row>
    <row r="53" spans="1:4" x14ac:dyDescent="0.25">
      <c r="A53" t="s">
        <v>147</v>
      </c>
    </row>
    <row r="55" spans="1:4" x14ac:dyDescent="0.25">
      <c r="A55" s="12" t="s">
        <v>17</v>
      </c>
      <c r="B55" s="76"/>
      <c r="C55" s="76"/>
    </row>
    <row r="56" spans="1:4" x14ac:dyDescent="0.25">
      <c r="A56" t="s">
        <v>148</v>
      </c>
    </row>
    <row r="58" spans="1:4" x14ac:dyDescent="0.25">
      <c r="A58" s="12" t="s">
        <v>18</v>
      </c>
      <c r="B58" s="76"/>
      <c r="C58" s="76"/>
      <c r="D58" s="76"/>
    </row>
    <row r="59" spans="1:4" x14ac:dyDescent="0.25">
      <c r="A59" t="s">
        <v>149</v>
      </c>
    </row>
    <row r="61" spans="1:4" x14ac:dyDescent="0.25">
      <c r="A61" s="12" t="s">
        <v>81</v>
      </c>
      <c r="B61" s="76"/>
      <c r="C61" s="76"/>
    </row>
    <row r="62" spans="1:4" x14ac:dyDescent="0.25">
      <c r="A62" t="s">
        <v>150</v>
      </c>
    </row>
    <row r="64" spans="1:4" x14ac:dyDescent="0.25">
      <c r="A64" s="12" t="s">
        <v>19</v>
      </c>
      <c r="B64" s="76"/>
    </row>
    <row r="65" spans="1:2" x14ac:dyDescent="0.25">
      <c r="A65" t="s">
        <v>151</v>
      </c>
    </row>
    <row r="67" spans="1:2" x14ac:dyDescent="0.25">
      <c r="A67" s="12" t="s">
        <v>20</v>
      </c>
      <c r="B67" s="76"/>
    </row>
    <row r="68" spans="1:2" x14ac:dyDescent="0.25">
      <c r="A68" t="s">
        <v>152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NUMBERS</vt:lpstr>
      <vt:lpstr>BUDGET NOTES</vt:lpstr>
      <vt:lpstr>BUDGET MOTIVATION</vt:lpstr>
    </vt:vector>
  </TitlesOfParts>
  <Company>Monash University South Africa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ACFE Group</cp:lastModifiedBy>
  <dcterms:created xsi:type="dcterms:W3CDTF">2013-04-16T18:23:03Z</dcterms:created>
  <dcterms:modified xsi:type="dcterms:W3CDTF">2014-07-23T17:34:00Z</dcterms:modified>
</cp:coreProperties>
</file>