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7" i="1" l="1"/>
  <c r="G47" i="1" s="1"/>
  <c r="F46" i="1"/>
  <c r="G46" i="1" s="1"/>
  <c r="G45" i="1"/>
  <c r="G24" i="1"/>
  <c r="G25" i="1"/>
  <c r="G13" i="1"/>
  <c r="F10" i="1" l="1"/>
  <c r="G10" i="1" s="1"/>
  <c r="F48" i="1"/>
  <c r="G48" i="1" s="1"/>
  <c r="F49" i="1"/>
  <c r="G49" i="1" s="1"/>
  <c r="F50" i="1"/>
  <c r="G50" i="1" s="1"/>
  <c r="G51" i="1" s="1"/>
  <c r="F45" i="1"/>
  <c r="F40" i="1"/>
  <c r="G40" i="1" s="1"/>
  <c r="F41" i="1"/>
  <c r="G41" i="1" s="1"/>
  <c r="F42" i="1"/>
  <c r="G42" i="1" s="1"/>
  <c r="F39" i="1"/>
  <c r="G39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F25" i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16" i="1"/>
  <c r="G16" i="1" s="1"/>
  <c r="G43" i="1" l="1"/>
  <c r="G37" i="1"/>
  <c r="F51" i="1"/>
  <c r="F43" i="1"/>
  <c r="F37" i="1"/>
  <c r="F11" i="1"/>
  <c r="G11" i="1" s="1"/>
  <c r="F12" i="1"/>
  <c r="G12" i="1" s="1"/>
  <c r="F13" i="1"/>
  <c r="F9" i="1"/>
  <c r="G9" i="1" s="1"/>
  <c r="G14" i="1" l="1"/>
  <c r="G52" i="1" s="1"/>
  <c r="F14" i="1"/>
  <c r="F52" i="1" s="1"/>
</calcChain>
</file>

<file path=xl/sharedStrings.xml><?xml version="1.0" encoding="utf-8"?>
<sst xmlns="http://schemas.openxmlformats.org/spreadsheetml/2006/main" count="69" uniqueCount="66">
  <si>
    <t>No.</t>
  </si>
  <si>
    <t>Item Description</t>
  </si>
  <si>
    <t>Q'ty</t>
  </si>
  <si>
    <t>Freq.</t>
  </si>
  <si>
    <t>Unit Cost</t>
  </si>
  <si>
    <t>Total Cost</t>
  </si>
  <si>
    <t>Euro (€1 = 3,000/= UG. Shs.)</t>
  </si>
  <si>
    <t>1. Project Sensitization Activities</t>
  </si>
  <si>
    <t>Project roll out orientation workshop with Board of Trustees &amp; HPH staffs</t>
  </si>
  <si>
    <t>Project roll out  sensitization meeting with SMCs, PTA &amp; Teachers</t>
  </si>
  <si>
    <t>Project orientation &amp; sensitization workshop with community volunteers (Village Health teams – VHTs &amp; Community Child Protection Committee - CPCs)</t>
  </si>
  <si>
    <t>Sub - Total</t>
  </si>
  <si>
    <t>2. Community Outreach &amp; Information Activities</t>
  </si>
  <si>
    <t>Conduct Community Assessments of OVC &amp; identification of beneficiaries</t>
  </si>
  <si>
    <t>Conduct monthly psychosocial and/or recreational activities at schools</t>
  </si>
  <si>
    <t>Organize and conduct quarterly sensitization and education awareness meetings with community members &amp; local grassroots, traditional leaders.</t>
  </si>
  <si>
    <t>Conduct quarterly community dialogue sessions on issues related to children’s education, rights protection &amp; referral pathways</t>
  </si>
  <si>
    <t>Support and facilitate quarterly interschool debate competitions among partner schools in coordination with office of DEO, sub/county secretary for education &amp; health &amp; district inspector of schools</t>
  </si>
  <si>
    <t xml:space="preserve">OVC livelihood support for household income generation </t>
  </si>
  <si>
    <t>Child Education &amp; Rights protection Advocacy T/shirts printing</t>
  </si>
  <si>
    <t>Education &amp; Rights Protection IEC/BCC material development &amp; dissemination</t>
  </si>
  <si>
    <t>Support of upper class school girls with quality reusable sanitary pads &amp; personal hygiene items</t>
  </si>
  <si>
    <t>Promotion and support of girl-to-girl talk (peer counseling) for school retention awareness campaigns</t>
  </si>
  <si>
    <t>OVC school uniforms and scholastic material support &amp; counseling</t>
  </si>
  <si>
    <t>Quarterly Radio talkshows on Education &amp; Human Rights issues on Local stations</t>
  </si>
  <si>
    <t>Hotline Phone call response on cases of abuse, rights violations, counseling and case management</t>
  </si>
  <si>
    <t>Performance Motivation Allowances for Community Volunteers</t>
  </si>
  <si>
    <t>3. Project Trainings &amp; Information Dissemination</t>
  </si>
  <si>
    <t>Training of CPCs on protection mechanism, rights monitoring, reporting and documentation protocols</t>
  </si>
  <si>
    <t>Conduct Quarterly Review &amp; progress meeting with sub/county CPCs, VHTs &amp; peer counselors</t>
  </si>
  <si>
    <t>Strenthening and support of Girls Education Movement Clubs (GEM)</t>
  </si>
  <si>
    <t>Training of teachers in Educcation Quality Standards &amp; Performance Improvement Strategies</t>
  </si>
  <si>
    <t>2.9.0</t>
  </si>
  <si>
    <t>2.9.1</t>
  </si>
  <si>
    <t>2.9.2</t>
  </si>
  <si>
    <t>2.9.3</t>
  </si>
  <si>
    <t>2.9.4</t>
  </si>
  <si>
    <t>2.9.5</t>
  </si>
  <si>
    <t>2.9.6</t>
  </si>
  <si>
    <t>2.9.7</t>
  </si>
  <si>
    <t>2.9.8</t>
  </si>
  <si>
    <t>2.9.9</t>
  </si>
  <si>
    <t>2.9.10</t>
  </si>
  <si>
    <t>2.9.11</t>
  </si>
  <si>
    <t>HOPE AND PEACE FOR HUMANITY</t>
  </si>
  <si>
    <t>PROJECT DURATION - 14 MONTHS (JULY, 2014 - AUGUST, 2015)</t>
  </si>
  <si>
    <t>PROJECT BUDGET  - 2014/2015</t>
  </si>
  <si>
    <t>Promote and facilitate quarterly community child parliament forums (discussion groups on topical issues affecting children welfares)</t>
  </si>
  <si>
    <t>Monthly School OVC monitoring &amp; performance evaluation visits</t>
  </si>
  <si>
    <t>Monthly Community OVC home visits &amp; follow ups (welfare assessment) activities</t>
  </si>
  <si>
    <t>Quarterly joint Participatory  project monitoring &amp; evaluation activities</t>
  </si>
  <si>
    <t>Training of Teachers &amp; Local leaders on "Do No Harm Methodologies (Protection Mechanism)</t>
  </si>
  <si>
    <t>Grand - Total</t>
  </si>
  <si>
    <t>3. Indirect Project Costs</t>
  </si>
  <si>
    <t>Project Camera for Documentations</t>
  </si>
  <si>
    <t>End of Project Audit Exercise</t>
  </si>
  <si>
    <t>Project Impact Evaluation  Exercise</t>
  </si>
  <si>
    <t>Quarterly Training of Children on Education Values, Value for Life, Human/Children Rights, HIV/AIDS &amp; Peace Education</t>
  </si>
  <si>
    <t>Project partnership development, MoU signing &amp; awareness sensitization with DEO &amp; district officials.</t>
  </si>
  <si>
    <t>Project sensitization meeting with Sub/county local government councilors</t>
  </si>
  <si>
    <t>PROJECT TITLE: BRIGHTENING GIRLS FUTURE THROUGH EDUCATION</t>
  </si>
  <si>
    <r>
      <t>NB: Foreign Change rate US1</t>
    </r>
    <r>
      <rPr>
        <b/>
        <i/>
        <sz val="12"/>
        <color theme="1"/>
        <rFont val="Cambria"/>
        <family val="1"/>
      </rPr>
      <t>is equivalent to UGX 2,300/= (Uganda Shillings)</t>
    </r>
  </si>
  <si>
    <t>Conduct monthly community policing on issues of education, child protection &amp; violence against women &amp; girls in partnership with law enforcers/police</t>
  </si>
  <si>
    <t>Project Office Consumables &amp; Utility bills (Rent, Water, Electricity etc)</t>
  </si>
  <si>
    <t>Office Moderm Internet, communication, networking &amp; coordination</t>
  </si>
  <si>
    <t>Project Staff stipends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</si>
</sst>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i/>
      <sz val="12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164" fontId="3" fillId="0" borderId="1" xfId="1" applyNumberFormat="1" applyFont="1" applyBorder="1"/>
    <xf numFmtId="0" fontId="5" fillId="2" borderId="1" xfId="0" applyFont="1" applyFill="1" applyBorder="1"/>
    <xf numFmtId="164" fontId="5" fillId="2" borderId="1" xfId="1" applyNumberFormat="1" applyFont="1" applyFill="1" applyBorder="1"/>
    <xf numFmtId="0" fontId="4" fillId="2" borderId="1" xfId="0" applyFont="1" applyFill="1" applyBorder="1"/>
    <xf numFmtId="0" fontId="3" fillId="0" borderId="3" xfId="0" applyFont="1" applyBorder="1"/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164" fontId="5" fillId="2" borderId="1" xfId="0" applyNumberFormat="1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right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right"/>
    </xf>
    <xf numFmtId="164" fontId="5" fillId="4" borderId="1" xfId="0" applyNumberFormat="1" applyFont="1" applyFill="1" applyBorder="1"/>
    <xf numFmtId="0" fontId="5" fillId="0" borderId="1" xfId="0" applyFont="1" applyFill="1" applyBorder="1"/>
    <xf numFmtId="164" fontId="5" fillId="0" borderId="1" xfId="0" applyNumberFormat="1" applyFont="1" applyFill="1" applyBorder="1"/>
    <xf numFmtId="43" fontId="5" fillId="0" borderId="1" xfId="0" applyNumberFormat="1" applyFont="1" applyFill="1" applyBorder="1"/>
    <xf numFmtId="0" fontId="6" fillId="0" borderId="1" xfId="0" applyFont="1" applyBorder="1" applyAlignment="1">
      <alignment wrapText="1"/>
    </xf>
    <xf numFmtId="164" fontId="5" fillId="4" borderId="1" xfId="1" applyNumberFormat="1" applyFont="1" applyFill="1" applyBorder="1"/>
    <xf numFmtId="164" fontId="3" fillId="0" borderId="1" xfId="0" applyNumberFormat="1" applyFont="1" applyBorder="1"/>
    <xf numFmtId="0" fontId="5" fillId="5" borderId="1" xfId="0" applyNumberFormat="1" applyFont="1" applyFill="1" applyBorder="1"/>
    <xf numFmtId="0" fontId="5" fillId="5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3" fillId="3" borderId="1" xfId="0" applyFont="1" applyFill="1" applyBorder="1"/>
    <xf numFmtId="164" fontId="5" fillId="3" borderId="1" xfId="1" applyNumberFormat="1" applyFont="1" applyFill="1" applyBorder="1"/>
    <xf numFmtId="0" fontId="5" fillId="3" borderId="1" xfId="0" applyFont="1" applyFill="1" applyBorder="1" applyAlignment="1">
      <alignment horizontal="right" wrapText="1"/>
    </xf>
    <xf numFmtId="43" fontId="5" fillId="3" borderId="1" xfId="1" applyFont="1" applyFill="1" applyBorder="1"/>
    <xf numFmtId="0" fontId="7" fillId="0" borderId="6" xfId="0" applyFont="1" applyBorder="1"/>
    <xf numFmtId="0" fontId="5" fillId="6" borderId="2" xfId="0" applyFont="1" applyFill="1" applyBorder="1"/>
    <xf numFmtId="0" fontId="5" fillId="6" borderId="3" xfId="0" applyFont="1" applyFill="1" applyBorder="1"/>
    <xf numFmtId="0" fontId="4" fillId="6" borderId="2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5" fillId="6" borderId="2" xfId="0" applyFont="1" applyFill="1" applyBorder="1" applyAlignment="1">
      <alignment wrapText="1"/>
    </xf>
    <xf numFmtId="0" fontId="5" fillId="6" borderId="3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workbookViewId="0">
      <selection activeCell="C23" sqref="C23"/>
    </sheetView>
  </sheetViews>
  <sheetFormatPr defaultRowHeight="15.75" x14ac:dyDescent="0.25"/>
  <cols>
    <col min="1" max="1" width="5.85546875" style="2" customWidth="1"/>
    <col min="2" max="2" width="37.140625" style="2" customWidth="1"/>
    <col min="3" max="3" width="6.7109375" style="2" customWidth="1"/>
    <col min="4" max="4" width="5.42578125" style="2" customWidth="1"/>
    <col min="5" max="5" width="13.140625" style="2" customWidth="1"/>
    <col min="6" max="6" width="15.85546875" style="2" customWidth="1"/>
    <col min="7" max="7" width="15.7109375" style="2" customWidth="1"/>
    <col min="8" max="9" width="9.140625" style="2"/>
    <col min="10" max="10" width="10.28515625" style="2" bestFit="1" customWidth="1"/>
    <col min="11" max="16384" width="9.140625" style="2"/>
  </cols>
  <sheetData>
    <row r="1" spans="1:7" x14ac:dyDescent="0.25">
      <c r="B1" s="41" t="s">
        <v>44</v>
      </c>
      <c r="C1" s="41"/>
      <c r="D1" s="41"/>
      <c r="E1" s="41"/>
      <c r="F1" s="41"/>
      <c r="G1" s="41"/>
    </row>
    <row r="3" spans="1:7" x14ac:dyDescent="0.25">
      <c r="A3" s="42" t="s">
        <v>60</v>
      </c>
      <c r="B3" s="42"/>
      <c r="C3" s="42"/>
      <c r="D3" s="42"/>
      <c r="E3" s="42"/>
      <c r="F3" s="42"/>
      <c r="G3" s="42"/>
    </row>
    <row r="5" spans="1:7" x14ac:dyDescent="0.25">
      <c r="A5" s="41" t="s">
        <v>46</v>
      </c>
      <c r="B5" s="41"/>
      <c r="C5" s="41"/>
      <c r="D5" s="41"/>
      <c r="E5" s="41"/>
      <c r="F5" s="41"/>
    </row>
    <row r="6" spans="1:7" x14ac:dyDescent="0.25">
      <c r="A6" s="43" t="s">
        <v>45</v>
      </c>
      <c r="B6" s="43"/>
      <c r="C6" s="43"/>
      <c r="D6" s="43"/>
      <c r="E6" s="43"/>
      <c r="F6" s="43"/>
    </row>
    <row r="7" spans="1:7" ht="47.25" x14ac:dyDescent="0.25">
      <c r="A7" s="27" t="s">
        <v>0</v>
      </c>
      <c r="B7" s="27" t="s">
        <v>1</v>
      </c>
      <c r="C7" s="27" t="s">
        <v>2</v>
      </c>
      <c r="D7" s="27" t="s">
        <v>3</v>
      </c>
      <c r="E7" s="27" t="s">
        <v>4</v>
      </c>
      <c r="F7" s="27" t="s">
        <v>5</v>
      </c>
      <c r="G7" s="28" t="s">
        <v>6</v>
      </c>
    </row>
    <row r="8" spans="1:7" x14ac:dyDescent="0.25">
      <c r="A8" s="35" t="s">
        <v>7</v>
      </c>
      <c r="B8" s="36"/>
      <c r="C8" s="29"/>
      <c r="D8" s="29"/>
      <c r="E8" s="29"/>
      <c r="F8" s="29"/>
      <c r="G8" s="29"/>
    </row>
    <row r="9" spans="1:7" ht="63" x14ac:dyDescent="0.25">
      <c r="A9" s="1">
        <v>1.1000000000000001</v>
      </c>
      <c r="B9" s="10" t="s">
        <v>58</v>
      </c>
      <c r="C9" s="3">
        <v>15</v>
      </c>
      <c r="D9" s="3">
        <v>1</v>
      </c>
      <c r="E9" s="4">
        <v>50000</v>
      </c>
      <c r="F9" s="4">
        <f>C9*D9*E9</f>
        <v>750000</v>
      </c>
      <c r="G9" s="26">
        <f>F9/2300</f>
        <v>326.08695652173913</v>
      </c>
    </row>
    <row r="10" spans="1:7" ht="47.25" x14ac:dyDescent="0.25">
      <c r="A10" s="1">
        <v>1.2</v>
      </c>
      <c r="B10" s="10" t="s">
        <v>59</v>
      </c>
      <c r="C10" s="3">
        <v>25</v>
      </c>
      <c r="D10" s="3">
        <v>2</v>
      </c>
      <c r="E10" s="4">
        <v>30000</v>
      </c>
      <c r="F10" s="4">
        <f>C10*D10*E10</f>
        <v>1500000</v>
      </c>
      <c r="G10" s="26">
        <f t="shared" ref="G10:G13" si="0">F10/2300</f>
        <v>652.17391304347825</v>
      </c>
    </row>
    <row r="11" spans="1:7" ht="49.5" customHeight="1" x14ac:dyDescent="0.25">
      <c r="A11" s="1">
        <v>1.3</v>
      </c>
      <c r="B11" s="10" t="s">
        <v>8</v>
      </c>
      <c r="C11" s="3">
        <v>20</v>
      </c>
      <c r="D11" s="3">
        <v>1</v>
      </c>
      <c r="E11" s="4">
        <v>50000</v>
      </c>
      <c r="F11" s="4">
        <f t="shared" ref="F11:F13" si="1">C11*D11*E11</f>
        <v>1000000</v>
      </c>
      <c r="G11" s="26">
        <f t="shared" si="0"/>
        <v>434.78260869565219</v>
      </c>
    </row>
    <row r="12" spans="1:7" ht="33" customHeight="1" x14ac:dyDescent="0.25">
      <c r="A12" s="1">
        <v>1.4</v>
      </c>
      <c r="B12" s="10" t="s">
        <v>9</v>
      </c>
      <c r="C12" s="3">
        <v>30</v>
      </c>
      <c r="D12" s="3">
        <v>8</v>
      </c>
      <c r="E12" s="4">
        <v>20000</v>
      </c>
      <c r="F12" s="4">
        <f t="shared" si="1"/>
        <v>4800000</v>
      </c>
      <c r="G12" s="26">
        <f t="shared" si="0"/>
        <v>2086.9565217391305</v>
      </c>
    </row>
    <row r="13" spans="1:7" ht="78.75" x14ac:dyDescent="0.25">
      <c r="A13" s="2">
        <v>1.5</v>
      </c>
      <c r="B13" s="10" t="s">
        <v>10</v>
      </c>
      <c r="C13" s="3">
        <v>20</v>
      </c>
      <c r="D13" s="3">
        <v>1</v>
      </c>
      <c r="E13" s="4">
        <v>20000</v>
      </c>
      <c r="F13" s="4">
        <f t="shared" si="1"/>
        <v>400000</v>
      </c>
      <c r="G13" s="26">
        <f t="shared" si="0"/>
        <v>173.91304347826087</v>
      </c>
    </row>
    <row r="14" spans="1:7" x14ac:dyDescent="0.25">
      <c r="A14" s="7"/>
      <c r="B14" s="11" t="s">
        <v>11</v>
      </c>
      <c r="C14" s="5"/>
      <c r="D14" s="5"/>
      <c r="E14" s="6"/>
      <c r="F14" s="6">
        <f>SUM(F9:F13)</f>
        <v>8450000</v>
      </c>
      <c r="G14" s="15">
        <f>SUM(G9:G13)</f>
        <v>3673.913043478261</v>
      </c>
    </row>
    <row r="15" spans="1:7" ht="26.25" customHeight="1" x14ac:dyDescent="0.25">
      <c r="A15" s="37" t="s">
        <v>12</v>
      </c>
      <c r="B15" s="38"/>
      <c r="C15" s="29"/>
      <c r="D15" s="29"/>
      <c r="E15" s="29"/>
      <c r="F15" s="29"/>
      <c r="G15" s="29"/>
    </row>
    <row r="16" spans="1:7" ht="47.25" x14ac:dyDescent="0.25">
      <c r="A16" s="1">
        <v>2.1</v>
      </c>
      <c r="B16" s="10" t="s">
        <v>13</v>
      </c>
      <c r="C16" s="8">
        <v>100</v>
      </c>
      <c r="D16" s="3">
        <v>1</v>
      </c>
      <c r="E16" s="4">
        <v>30000</v>
      </c>
      <c r="F16" s="4">
        <f>C16*D16*E16</f>
        <v>3000000</v>
      </c>
      <c r="G16" s="4">
        <f>F16/2300</f>
        <v>1304.3478260869565</v>
      </c>
    </row>
    <row r="17" spans="1:7" ht="47.25" x14ac:dyDescent="0.25">
      <c r="A17" s="1">
        <v>2.2000000000000002</v>
      </c>
      <c r="B17" s="13" t="s">
        <v>14</v>
      </c>
      <c r="C17" s="8">
        <v>6</v>
      </c>
      <c r="D17" s="3">
        <v>14</v>
      </c>
      <c r="E17" s="4">
        <v>300000</v>
      </c>
      <c r="F17" s="4">
        <f t="shared" ref="F17:F34" si="2">C17*D17*E17</f>
        <v>25200000</v>
      </c>
      <c r="G17" s="4">
        <f t="shared" ref="G17:G36" si="3">F17/2300</f>
        <v>10956.521739130434</v>
      </c>
    </row>
    <row r="18" spans="1:7" ht="78.75" x14ac:dyDescent="0.25">
      <c r="A18" s="1">
        <v>2.2999999999999998</v>
      </c>
      <c r="B18" s="14" t="s">
        <v>62</v>
      </c>
      <c r="C18" s="8">
        <v>4</v>
      </c>
      <c r="D18" s="3">
        <v>14</v>
      </c>
      <c r="E18" s="4">
        <v>30000</v>
      </c>
      <c r="F18" s="4">
        <f t="shared" si="2"/>
        <v>1680000</v>
      </c>
      <c r="G18" s="4">
        <f t="shared" si="3"/>
        <v>730.43478260869563</v>
      </c>
    </row>
    <row r="19" spans="1:7" ht="63" x14ac:dyDescent="0.25">
      <c r="A19" s="1">
        <v>2.4</v>
      </c>
      <c r="B19" s="14" t="s">
        <v>16</v>
      </c>
      <c r="C19" s="8">
        <v>8</v>
      </c>
      <c r="D19" s="3">
        <v>4</v>
      </c>
      <c r="E19" s="4">
        <v>200000</v>
      </c>
      <c r="F19" s="4">
        <f t="shared" si="2"/>
        <v>6400000</v>
      </c>
      <c r="G19" s="4">
        <f t="shared" si="3"/>
        <v>2782.608695652174</v>
      </c>
    </row>
    <row r="20" spans="1:7" ht="78.75" x14ac:dyDescent="0.25">
      <c r="A20" s="1">
        <v>2.5</v>
      </c>
      <c r="B20" s="9" t="s">
        <v>15</v>
      </c>
      <c r="C20" s="3">
        <v>4</v>
      </c>
      <c r="D20" s="3">
        <v>4</v>
      </c>
      <c r="E20" s="4">
        <v>50000</v>
      </c>
      <c r="F20" s="4">
        <f t="shared" si="2"/>
        <v>800000</v>
      </c>
      <c r="G20" s="4">
        <f t="shared" si="3"/>
        <v>347.82608695652175</v>
      </c>
    </row>
    <row r="21" spans="1:7" ht="66" customHeight="1" x14ac:dyDescent="0.25">
      <c r="A21" s="1">
        <v>2.6</v>
      </c>
      <c r="B21" s="10" t="s">
        <v>47</v>
      </c>
      <c r="C21" s="3">
        <v>4</v>
      </c>
      <c r="D21" s="3">
        <v>4</v>
      </c>
      <c r="E21" s="4">
        <v>300000</v>
      </c>
      <c r="F21" s="4">
        <f t="shared" si="2"/>
        <v>4800000</v>
      </c>
      <c r="G21" s="4">
        <f t="shared" si="3"/>
        <v>2086.9565217391305</v>
      </c>
    </row>
    <row r="22" spans="1:7" ht="111.75" customHeight="1" x14ac:dyDescent="0.25">
      <c r="A22" s="1">
        <v>2.7</v>
      </c>
      <c r="B22" s="10" t="s">
        <v>17</v>
      </c>
      <c r="C22" s="3">
        <v>1</v>
      </c>
      <c r="D22" s="3">
        <v>4</v>
      </c>
      <c r="E22" s="4">
        <v>2000000</v>
      </c>
      <c r="F22" s="4">
        <f t="shared" si="2"/>
        <v>8000000</v>
      </c>
      <c r="G22" s="4">
        <f t="shared" si="3"/>
        <v>3478.2608695652175</v>
      </c>
    </row>
    <row r="23" spans="1:7" ht="31.5" x14ac:dyDescent="0.25">
      <c r="A23" s="1">
        <v>2.8</v>
      </c>
      <c r="B23" s="10" t="s">
        <v>18</v>
      </c>
      <c r="C23" s="3">
        <v>10</v>
      </c>
      <c r="D23" s="3">
        <v>1</v>
      </c>
      <c r="E23" s="4">
        <v>100000</v>
      </c>
      <c r="F23" s="4">
        <f t="shared" si="2"/>
        <v>1000000</v>
      </c>
      <c r="G23" s="4">
        <f t="shared" si="3"/>
        <v>434.78260869565219</v>
      </c>
    </row>
    <row r="24" spans="1:7" ht="34.5" customHeight="1" x14ac:dyDescent="0.25">
      <c r="A24" s="1">
        <v>2.9</v>
      </c>
      <c r="B24" s="10" t="s">
        <v>19</v>
      </c>
      <c r="C24" s="3">
        <v>200</v>
      </c>
      <c r="D24" s="3">
        <v>1</v>
      </c>
      <c r="E24" s="4">
        <v>20000</v>
      </c>
      <c r="F24" s="4">
        <f t="shared" si="2"/>
        <v>4000000</v>
      </c>
      <c r="G24" s="4">
        <f t="shared" si="3"/>
        <v>1739.1304347826087</v>
      </c>
    </row>
    <row r="25" spans="1:7" ht="47.25" x14ac:dyDescent="0.25">
      <c r="A25" s="1" t="s">
        <v>32</v>
      </c>
      <c r="B25" s="10" t="s">
        <v>20</v>
      </c>
      <c r="C25" s="3">
        <v>2000</v>
      </c>
      <c r="D25" s="3">
        <v>1</v>
      </c>
      <c r="E25" s="4">
        <v>3000</v>
      </c>
      <c r="F25" s="4">
        <f t="shared" si="2"/>
        <v>6000000</v>
      </c>
      <c r="G25" s="4">
        <f t="shared" si="3"/>
        <v>2608.695652173913</v>
      </c>
    </row>
    <row r="26" spans="1:7" ht="47.25" x14ac:dyDescent="0.25">
      <c r="A26" s="1" t="s">
        <v>33</v>
      </c>
      <c r="B26" s="10" t="s">
        <v>21</v>
      </c>
      <c r="C26" s="3">
        <v>300</v>
      </c>
      <c r="D26" s="3">
        <v>1</v>
      </c>
      <c r="E26" s="4">
        <v>40000</v>
      </c>
      <c r="F26" s="4">
        <f t="shared" si="2"/>
        <v>12000000</v>
      </c>
      <c r="G26" s="4">
        <f t="shared" si="3"/>
        <v>5217.391304347826</v>
      </c>
    </row>
    <row r="27" spans="1:7" ht="47.25" customHeight="1" x14ac:dyDescent="0.25">
      <c r="A27" s="1" t="s">
        <v>34</v>
      </c>
      <c r="B27" s="10" t="s">
        <v>22</v>
      </c>
      <c r="C27" s="3">
        <v>500</v>
      </c>
      <c r="D27" s="3">
        <v>1</v>
      </c>
      <c r="E27" s="4">
        <v>30000</v>
      </c>
      <c r="F27" s="4">
        <f t="shared" si="2"/>
        <v>15000000</v>
      </c>
      <c r="G27" s="4">
        <f t="shared" si="3"/>
        <v>6521.739130434783</v>
      </c>
    </row>
    <row r="28" spans="1:7" ht="35.25" customHeight="1" x14ac:dyDescent="0.25">
      <c r="A28" s="1" t="s">
        <v>35</v>
      </c>
      <c r="B28" s="10" t="s">
        <v>23</v>
      </c>
      <c r="C28" s="3">
        <v>100</v>
      </c>
      <c r="D28" s="3">
        <v>1</v>
      </c>
      <c r="E28" s="4">
        <v>100000</v>
      </c>
      <c r="F28" s="4">
        <f t="shared" si="2"/>
        <v>10000000</v>
      </c>
      <c r="G28" s="4">
        <f t="shared" si="3"/>
        <v>4347.826086956522</v>
      </c>
    </row>
    <row r="29" spans="1:7" ht="31.5" x14ac:dyDescent="0.25">
      <c r="A29" s="1" t="s">
        <v>36</v>
      </c>
      <c r="B29" s="10" t="s">
        <v>48</v>
      </c>
      <c r="C29" s="3">
        <v>4</v>
      </c>
      <c r="D29" s="3">
        <v>12</v>
      </c>
      <c r="E29" s="4">
        <v>40000</v>
      </c>
      <c r="F29" s="4">
        <f t="shared" si="2"/>
        <v>1920000</v>
      </c>
      <c r="G29" s="4">
        <f t="shared" si="3"/>
        <v>834.78260869565213</v>
      </c>
    </row>
    <row r="30" spans="1:7" ht="47.25" x14ac:dyDescent="0.25">
      <c r="A30" s="1" t="s">
        <v>37</v>
      </c>
      <c r="B30" s="10" t="s">
        <v>49</v>
      </c>
      <c r="C30" s="3">
        <v>4</v>
      </c>
      <c r="D30" s="3">
        <v>12</v>
      </c>
      <c r="E30" s="4">
        <v>40000</v>
      </c>
      <c r="F30" s="4">
        <f t="shared" si="2"/>
        <v>1920000</v>
      </c>
      <c r="G30" s="4">
        <f t="shared" si="3"/>
        <v>834.78260869565213</v>
      </c>
    </row>
    <row r="31" spans="1:7" ht="47.25" x14ac:dyDescent="0.25">
      <c r="A31" s="1" t="s">
        <v>38</v>
      </c>
      <c r="B31" s="10" t="s">
        <v>24</v>
      </c>
      <c r="C31" s="3">
        <v>1</v>
      </c>
      <c r="D31" s="3">
        <v>4</v>
      </c>
      <c r="E31" s="4">
        <v>1000000</v>
      </c>
      <c r="F31" s="4">
        <f t="shared" si="2"/>
        <v>4000000</v>
      </c>
      <c r="G31" s="4">
        <f t="shared" si="3"/>
        <v>1739.1304347826087</v>
      </c>
    </row>
    <row r="32" spans="1:7" ht="47.25" x14ac:dyDescent="0.25">
      <c r="A32" s="1" t="s">
        <v>39</v>
      </c>
      <c r="B32" s="10" t="s">
        <v>29</v>
      </c>
      <c r="C32" s="3">
        <v>20</v>
      </c>
      <c r="D32" s="3">
        <v>4</v>
      </c>
      <c r="E32" s="4">
        <v>50000</v>
      </c>
      <c r="F32" s="4">
        <f t="shared" si="2"/>
        <v>4000000</v>
      </c>
      <c r="G32" s="4">
        <f t="shared" si="3"/>
        <v>1739.1304347826087</v>
      </c>
    </row>
    <row r="33" spans="1:7" ht="31.5" x14ac:dyDescent="0.25">
      <c r="A33" s="1" t="s">
        <v>40</v>
      </c>
      <c r="B33" s="10" t="s">
        <v>30</v>
      </c>
      <c r="C33" s="3">
        <v>8</v>
      </c>
      <c r="D33" s="3">
        <v>1</v>
      </c>
      <c r="E33" s="4">
        <v>300000</v>
      </c>
      <c r="F33" s="4">
        <f t="shared" si="2"/>
        <v>2400000</v>
      </c>
      <c r="G33" s="4">
        <f t="shared" si="3"/>
        <v>1043.4782608695652</v>
      </c>
    </row>
    <row r="34" spans="1:7" ht="47.25" x14ac:dyDescent="0.25">
      <c r="A34" s="1" t="s">
        <v>41</v>
      </c>
      <c r="B34" s="24" t="s">
        <v>25</v>
      </c>
      <c r="C34" s="3">
        <v>1</v>
      </c>
      <c r="D34" s="3">
        <v>12</v>
      </c>
      <c r="E34" s="4">
        <v>200000</v>
      </c>
      <c r="F34" s="4">
        <f t="shared" si="2"/>
        <v>2400000</v>
      </c>
      <c r="G34" s="4">
        <f t="shared" si="3"/>
        <v>1043.4782608695652</v>
      </c>
    </row>
    <row r="35" spans="1:7" ht="36" customHeight="1" x14ac:dyDescent="0.25">
      <c r="A35" s="1" t="s">
        <v>42</v>
      </c>
      <c r="B35" s="24" t="s">
        <v>26</v>
      </c>
      <c r="C35" s="3">
        <v>20</v>
      </c>
      <c r="D35" s="3">
        <v>12</v>
      </c>
      <c r="E35" s="4">
        <v>20000</v>
      </c>
      <c r="F35" s="4">
        <f>C35*D35*E35</f>
        <v>4800000</v>
      </c>
      <c r="G35" s="4">
        <f t="shared" si="3"/>
        <v>2086.9565217391305</v>
      </c>
    </row>
    <row r="36" spans="1:7" ht="37.5" customHeight="1" x14ac:dyDescent="0.25">
      <c r="A36" s="1" t="s">
        <v>43</v>
      </c>
      <c r="B36" s="12" t="s">
        <v>50</v>
      </c>
      <c r="C36" s="3">
        <v>4</v>
      </c>
      <c r="D36" s="3">
        <v>4</v>
      </c>
      <c r="E36" s="4">
        <v>100000</v>
      </c>
      <c r="F36" s="4">
        <f>C36*D36*E36</f>
        <v>1600000</v>
      </c>
      <c r="G36" s="4">
        <f t="shared" si="3"/>
        <v>695.6521739130435</v>
      </c>
    </row>
    <row r="37" spans="1:7" x14ac:dyDescent="0.25">
      <c r="A37" s="5"/>
      <c r="B37" s="11" t="s">
        <v>11</v>
      </c>
      <c r="C37" s="5"/>
      <c r="D37" s="5"/>
      <c r="E37" s="5"/>
      <c r="F37" s="15">
        <f>SUM(F16:F36)</f>
        <v>120920000</v>
      </c>
      <c r="G37" s="15">
        <f>SUM(G16:G36)</f>
        <v>52573.913043478264</v>
      </c>
    </row>
    <row r="38" spans="1:7" ht="34.5" customHeight="1" x14ac:dyDescent="0.25">
      <c r="A38" s="39" t="s">
        <v>27</v>
      </c>
      <c r="B38" s="40"/>
      <c r="C38" s="29"/>
      <c r="D38" s="29"/>
      <c r="E38" s="29"/>
      <c r="F38" s="29"/>
      <c r="G38" s="29"/>
    </row>
    <row r="39" spans="1:7" ht="63" x14ac:dyDescent="0.25">
      <c r="A39" s="3"/>
      <c r="B39" s="10" t="s">
        <v>51</v>
      </c>
      <c r="C39" s="3">
        <v>45</v>
      </c>
      <c r="D39" s="3">
        <v>2</v>
      </c>
      <c r="E39" s="4">
        <v>60000</v>
      </c>
      <c r="F39" s="4">
        <f>+C39*D39*E39</f>
        <v>5400000</v>
      </c>
      <c r="G39" s="4">
        <f>F39/2300</f>
        <v>2347.8260869565215</v>
      </c>
    </row>
    <row r="40" spans="1:7" ht="63" x14ac:dyDescent="0.25">
      <c r="A40" s="3"/>
      <c r="B40" s="10" t="s">
        <v>28</v>
      </c>
      <c r="C40" s="3">
        <v>25</v>
      </c>
      <c r="D40" s="3">
        <v>2</v>
      </c>
      <c r="E40" s="4">
        <v>40000</v>
      </c>
      <c r="F40" s="4">
        <f t="shared" ref="F40:F42" si="4">+C40*D40*E40</f>
        <v>2000000</v>
      </c>
      <c r="G40" s="4">
        <f t="shared" ref="G40:G42" si="5">F40/2300</f>
        <v>869.56521739130437</v>
      </c>
    </row>
    <row r="41" spans="1:7" ht="63" x14ac:dyDescent="0.25">
      <c r="A41" s="3"/>
      <c r="B41" s="10" t="s">
        <v>57</v>
      </c>
      <c r="C41" s="3">
        <v>4</v>
      </c>
      <c r="D41" s="3">
        <v>4</v>
      </c>
      <c r="E41" s="4">
        <v>300000</v>
      </c>
      <c r="F41" s="4">
        <f t="shared" si="4"/>
        <v>4800000</v>
      </c>
      <c r="G41" s="4">
        <f t="shared" si="5"/>
        <v>2086.9565217391305</v>
      </c>
    </row>
    <row r="42" spans="1:7" ht="47.25" x14ac:dyDescent="0.25">
      <c r="A42" s="3"/>
      <c r="B42" s="10" t="s">
        <v>31</v>
      </c>
      <c r="C42" s="3">
        <v>50</v>
      </c>
      <c r="D42" s="3">
        <v>2</v>
      </c>
      <c r="E42" s="4">
        <v>60000</v>
      </c>
      <c r="F42" s="4">
        <f t="shared" si="4"/>
        <v>6000000</v>
      </c>
      <c r="G42" s="4">
        <f t="shared" si="5"/>
        <v>2608.695652173913</v>
      </c>
    </row>
    <row r="43" spans="1:7" x14ac:dyDescent="0.25">
      <c r="A43" s="5"/>
      <c r="B43" s="11" t="s">
        <v>11</v>
      </c>
      <c r="C43" s="5"/>
      <c r="D43" s="5"/>
      <c r="E43" s="5"/>
      <c r="F43" s="15">
        <f>SUM(F39:F42)</f>
        <v>18200000</v>
      </c>
      <c r="G43" s="15">
        <f>SUM(G39:G42)</f>
        <v>7913.0434782608691</v>
      </c>
    </row>
    <row r="44" spans="1:7" x14ac:dyDescent="0.25">
      <c r="A44" s="44" t="s">
        <v>53</v>
      </c>
      <c r="B44" s="45"/>
      <c r="C44" s="21"/>
      <c r="D44" s="21"/>
      <c r="E44" s="21"/>
      <c r="F44" s="22"/>
      <c r="G44" s="23"/>
    </row>
    <row r="45" spans="1:7" x14ac:dyDescent="0.25">
      <c r="A45" s="3"/>
      <c r="B45" s="3" t="s">
        <v>54</v>
      </c>
      <c r="C45" s="3">
        <v>1</v>
      </c>
      <c r="D45" s="3">
        <v>1</v>
      </c>
      <c r="E45" s="4">
        <v>500000</v>
      </c>
      <c r="F45" s="4">
        <f>C45*D45*E45</f>
        <v>500000</v>
      </c>
      <c r="G45" s="4">
        <f>F45/2300</f>
        <v>217.39130434782609</v>
      </c>
    </row>
    <row r="46" spans="1:7" ht="47.25" x14ac:dyDescent="0.25">
      <c r="A46" s="3"/>
      <c r="B46" s="10" t="s">
        <v>64</v>
      </c>
      <c r="C46" s="3">
        <v>1</v>
      </c>
      <c r="D46" s="3">
        <v>14</v>
      </c>
      <c r="E46" s="4">
        <v>300000</v>
      </c>
      <c r="F46" s="4">
        <f>C46*D46*E46</f>
        <v>4200000</v>
      </c>
      <c r="G46" s="4">
        <f>F46/2300</f>
        <v>1826.0869565217392</v>
      </c>
    </row>
    <row r="47" spans="1:7" x14ac:dyDescent="0.25">
      <c r="A47" s="3"/>
      <c r="B47" s="10" t="s">
        <v>65</v>
      </c>
      <c r="C47" s="3">
        <v>8</v>
      </c>
      <c r="D47" s="3">
        <v>14</v>
      </c>
      <c r="E47" s="4">
        <v>350000</v>
      </c>
      <c r="F47" s="4">
        <f>C47*D47*E47</f>
        <v>39200000</v>
      </c>
      <c r="G47" s="4">
        <f>F47/2300</f>
        <v>17043.478260869564</v>
      </c>
    </row>
    <row r="48" spans="1:7" x14ac:dyDescent="0.25">
      <c r="A48" s="3"/>
      <c r="B48" s="24" t="s">
        <v>55</v>
      </c>
      <c r="C48" s="3">
        <v>1</v>
      </c>
      <c r="D48" s="3">
        <v>1</v>
      </c>
      <c r="E48" s="4">
        <v>3000000</v>
      </c>
      <c r="F48" s="4">
        <f t="shared" ref="F48:F50" si="6">C48*D48*E48</f>
        <v>3000000</v>
      </c>
      <c r="G48" s="4">
        <f t="shared" ref="G48:G50" si="7">F48/2300</f>
        <v>1304.3478260869565</v>
      </c>
    </row>
    <row r="49" spans="1:7" x14ac:dyDescent="0.25">
      <c r="A49" s="3"/>
      <c r="B49" s="24" t="s">
        <v>56</v>
      </c>
      <c r="C49" s="3">
        <v>1</v>
      </c>
      <c r="D49" s="3">
        <v>1</v>
      </c>
      <c r="E49" s="4">
        <v>5000000</v>
      </c>
      <c r="F49" s="4">
        <f t="shared" si="6"/>
        <v>5000000</v>
      </c>
      <c r="G49" s="4">
        <f t="shared" si="7"/>
        <v>2173.913043478261</v>
      </c>
    </row>
    <row r="50" spans="1:7" ht="47.25" x14ac:dyDescent="0.25">
      <c r="A50" s="3"/>
      <c r="B50" s="24" t="s">
        <v>63</v>
      </c>
      <c r="C50" s="3">
        <v>1</v>
      </c>
      <c r="D50" s="3">
        <v>14</v>
      </c>
      <c r="E50" s="4">
        <v>400000</v>
      </c>
      <c r="F50" s="4">
        <f t="shared" si="6"/>
        <v>5600000</v>
      </c>
      <c r="G50" s="4">
        <f t="shared" si="7"/>
        <v>2434.782608695652</v>
      </c>
    </row>
    <row r="51" spans="1:7" x14ac:dyDescent="0.25">
      <c r="A51" s="5"/>
      <c r="B51" s="11" t="s">
        <v>11</v>
      </c>
      <c r="C51" s="5"/>
      <c r="D51" s="5"/>
      <c r="E51" s="5"/>
      <c r="F51" s="15">
        <f>SUM(F45:F50)</f>
        <v>57500000</v>
      </c>
      <c r="G51" s="6">
        <f>SUM(G45:G50)</f>
        <v>24999.999999999996</v>
      </c>
    </row>
    <row r="52" spans="1:7" x14ac:dyDescent="0.25">
      <c r="A52" s="18"/>
      <c r="B52" s="19" t="s">
        <v>52</v>
      </c>
      <c r="C52" s="18"/>
      <c r="D52" s="18"/>
      <c r="E52" s="18"/>
      <c r="F52" s="20">
        <f>F51+F43+F37+F14</f>
        <v>205070000</v>
      </c>
      <c r="G52" s="25">
        <f>G51+G43+G37+G14</f>
        <v>89160.869565217392</v>
      </c>
    </row>
    <row r="53" spans="1:7" x14ac:dyDescent="0.25">
      <c r="A53" s="30"/>
      <c r="B53" s="17"/>
      <c r="C53" s="16"/>
      <c r="D53" s="16"/>
      <c r="E53" s="16"/>
      <c r="F53" s="16"/>
      <c r="G53" s="31"/>
    </row>
    <row r="54" spans="1:7" x14ac:dyDescent="0.25">
      <c r="A54" s="30"/>
      <c r="B54" s="32"/>
      <c r="C54" s="16"/>
      <c r="D54" s="16"/>
      <c r="E54" s="16"/>
      <c r="F54" s="33"/>
      <c r="G54" s="31"/>
    </row>
    <row r="55" spans="1:7" x14ac:dyDescent="0.25">
      <c r="B55" s="34" t="s">
        <v>61</v>
      </c>
      <c r="C55" s="34"/>
      <c r="D55" s="34"/>
      <c r="E55" s="34"/>
      <c r="F55" s="34"/>
      <c r="G55" s="34"/>
    </row>
  </sheetData>
  <mergeCells count="9">
    <mergeCell ref="B55:G55"/>
    <mergeCell ref="A8:B8"/>
    <mergeCell ref="A15:B15"/>
    <mergeCell ref="A38:B38"/>
    <mergeCell ref="B1:G1"/>
    <mergeCell ref="A3:G3"/>
    <mergeCell ref="A5:F5"/>
    <mergeCell ref="A6:F6"/>
    <mergeCell ref="A44:B4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Probookuser</dc:creator>
  <cp:lastModifiedBy>Probookuser</cp:lastModifiedBy>
  <dcterms:created xsi:type="dcterms:W3CDTF">2014-04-20T14:29:09Z</dcterms:created>
  <dcterms:modified xsi:type="dcterms:W3CDTF">2014-04-30T13:56:50Z</dcterms:modified>
</cp:coreProperties>
</file>