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360" yWindow="-80" windowWidth="24060" windowHeight="17400" activeTab="1"/>
  </bookViews>
  <sheets>
    <sheet name="2013-2014 Monthly Budget" sheetId="6" r:id="rId1"/>
    <sheet name="2013-2014 Monthly Budget " sheetId="7" r:id="rId2"/>
  </sheets>
  <definedNames>
    <definedName name="G">#REF!</definedName>
  </definedNames>
  <calcPr calcId="124519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0" i="6"/>
  <c r="D22"/>
  <c r="D28"/>
  <c r="D29"/>
  <c r="E10"/>
  <c r="E22"/>
  <c r="E24"/>
  <c r="E25"/>
  <c r="E26"/>
  <c r="E27"/>
  <c r="E28"/>
  <c r="E29"/>
  <c r="F10"/>
  <c r="F22"/>
  <c r="F24"/>
  <c r="F25"/>
  <c r="F26"/>
  <c r="F27"/>
  <c r="F28"/>
  <c r="F29"/>
  <c r="G10"/>
  <c r="G22"/>
  <c r="G24"/>
  <c r="G25"/>
  <c r="G26"/>
  <c r="G27"/>
  <c r="G28"/>
  <c r="G29"/>
  <c r="H10"/>
  <c r="H22"/>
  <c r="H24"/>
  <c r="H25"/>
  <c r="H26"/>
  <c r="H27"/>
  <c r="H28"/>
  <c r="H29"/>
  <c r="I10"/>
  <c r="I22"/>
  <c r="I24"/>
  <c r="I25"/>
  <c r="I26"/>
  <c r="I27"/>
  <c r="I28"/>
  <c r="I29"/>
  <c r="J10"/>
  <c r="J22"/>
  <c r="J24"/>
  <c r="J25"/>
  <c r="J26"/>
  <c r="J27"/>
  <c r="J28"/>
  <c r="J29"/>
  <c r="K10"/>
  <c r="K18"/>
  <c r="K22"/>
  <c r="K24"/>
  <c r="K25"/>
  <c r="K26"/>
  <c r="K27"/>
  <c r="K28"/>
  <c r="K29"/>
  <c r="L10"/>
  <c r="L18"/>
  <c r="L22"/>
  <c r="L24"/>
  <c r="L25"/>
  <c r="L26"/>
  <c r="L27"/>
  <c r="L28"/>
  <c r="L29"/>
  <c r="M10"/>
  <c r="M18"/>
  <c r="M22"/>
  <c r="M24"/>
  <c r="M25"/>
  <c r="M26"/>
  <c r="M27"/>
  <c r="M28"/>
  <c r="M29"/>
  <c r="N10"/>
  <c r="N18"/>
  <c r="N22"/>
  <c r="N24"/>
  <c r="N25"/>
  <c r="N26"/>
  <c r="N27"/>
  <c r="N28"/>
  <c r="N29"/>
  <c r="O5"/>
  <c r="O6"/>
  <c r="O7"/>
  <c r="O8"/>
  <c r="O9"/>
  <c r="O10"/>
  <c r="O12"/>
  <c r="O13"/>
  <c r="O14"/>
  <c r="O15"/>
  <c r="O16"/>
  <c r="O17"/>
  <c r="O18"/>
  <c r="O19"/>
  <c r="O20"/>
  <c r="O21"/>
  <c r="O22"/>
  <c r="O24"/>
  <c r="O25"/>
  <c r="O26"/>
  <c r="O27"/>
  <c r="O28"/>
  <c r="O29"/>
  <c r="C10"/>
  <c r="C22"/>
  <c r="C28"/>
  <c r="C29"/>
  <c r="O4"/>
  <c r="C29" i="7"/>
  <c r="O29"/>
  <c r="O28"/>
  <c r="N28"/>
  <c r="M28"/>
  <c r="L28"/>
  <c r="K28"/>
  <c r="J28"/>
  <c r="I28"/>
  <c r="H28"/>
  <c r="G28"/>
  <c r="F28"/>
  <c r="E28"/>
  <c r="D28"/>
  <c r="O13"/>
  <c r="O14"/>
  <c r="O15"/>
  <c r="O16"/>
  <c r="O17"/>
  <c r="O18"/>
  <c r="O19"/>
  <c r="O20"/>
  <c r="O21"/>
  <c r="O12"/>
  <c r="N22"/>
  <c r="M22"/>
  <c r="L22"/>
  <c r="K22"/>
  <c r="J22"/>
  <c r="I22"/>
  <c r="H22"/>
  <c r="G22"/>
  <c r="F22"/>
  <c r="E22"/>
  <c r="D22"/>
  <c r="O10"/>
  <c r="O5"/>
  <c r="O6"/>
  <c r="O7"/>
  <c r="O8"/>
  <c r="O9"/>
  <c r="O4"/>
  <c r="N10"/>
  <c r="M10"/>
  <c r="L10"/>
  <c r="K10"/>
  <c r="J10"/>
  <c r="I10"/>
  <c r="H10"/>
  <c r="G10"/>
  <c r="F10"/>
  <c r="E10"/>
  <c r="D10"/>
  <c r="C10"/>
  <c r="O22"/>
  <c r="O24"/>
  <c r="O25"/>
  <c r="O26"/>
  <c r="O27"/>
  <c r="N29"/>
  <c r="M29"/>
  <c r="L29"/>
  <c r="K29"/>
  <c r="J29"/>
  <c r="I29"/>
  <c r="H29"/>
  <c r="G29"/>
  <c r="F29"/>
  <c r="E29"/>
  <c r="D29"/>
  <c r="C22"/>
  <c r="C28"/>
</calcChain>
</file>

<file path=xl/comments1.xml><?xml version="1.0" encoding="utf-8"?>
<comments xmlns="http://schemas.openxmlformats.org/spreadsheetml/2006/main">
  <authors>
    <author>Toshiba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30% Mike, Liza's salary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30% David's salary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30% Aswin salary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 xml:space="preserve">Toshiba:
</t>
        </r>
        <r>
          <rPr>
            <sz val="9"/>
            <color indexed="81"/>
            <rFont val="Tahoma"/>
            <family val="2"/>
          </rPr>
          <t xml:space="preserve">Fena, Juliawina salaries
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Mohan salaries
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Toshiba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30% Mike, Liza's salary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30% David's salary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30% Aswin salary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 xml:space="preserve">Toshiba:
</t>
        </r>
        <r>
          <rPr>
            <sz val="9"/>
            <color indexed="81"/>
            <rFont val="Tahoma"/>
            <family val="2"/>
          </rPr>
          <t xml:space="preserve">Fena, Juliawina salaries
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Mohan salaries
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<sst xmlns="http://schemas.openxmlformats.org/spreadsheetml/2006/main" count="84" uniqueCount="41">
  <si>
    <t>Subtotal</t>
  </si>
  <si>
    <t>BUDGET</t>
  </si>
  <si>
    <t>Insurances &amp; Legal Fees</t>
  </si>
  <si>
    <t>Utilities (Power, water)</t>
  </si>
  <si>
    <t>Transport</t>
  </si>
  <si>
    <t>Staff Expenditure</t>
  </si>
  <si>
    <t>December</t>
  </si>
  <si>
    <t>November</t>
  </si>
  <si>
    <t>September</t>
  </si>
  <si>
    <t>August</t>
  </si>
  <si>
    <t>July</t>
  </si>
  <si>
    <t>June</t>
  </si>
  <si>
    <t>April</t>
  </si>
  <si>
    <t>March</t>
  </si>
  <si>
    <t>February</t>
  </si>
  <si>
    <t>January</t>
  </si>
  <si>
    <t>Cleaning and Housekeeping</t>
  </si>
  <si>
    <t>Repairs &amp; Maintenance</t>
  </si>
  <si>
    <t>Operational Expenditure</t>
  </si>
  <si>
    <t>Facilities</t>
  </si>
  <si>
    <t>Textbooks,Learning Materials, Printing</t>
  </si>
  <si>
    <t>TOTAL</t>
  </si>
  <si>
    <t xml:space="preserve">May </t>
  </si>
  <si>
    <t>Kids programs</t>
  </si>
  <si>
    <t>October</t>
  </si>
  <si>
    <t>Food and Drink Staff</t>
  </si>
  <si>
    <t xml:space="preserve">Total </t>
  </si>
  <si>
    <t>Sports Equipment</t>
  </si>
  <si>
    <t>Telephone, Internet</t>
  </si>
  <si>
    <t>Advertising</t>
  </si>
  <si>
    <t>Office Supplies</t>
  </si>
  <si>
    <t xml:space="preserve">Meeting &amp; Travel </t>
  </si>
  <si>
    <t>Events</t>
  </si>
  <si>
    <t>Management and Reporting (Lisa &amp; Mike)</t>
  </si>
  <si>
    <t>Salary Administration (David)</t>
  </si>
  <si>
    <t>Salary Recruitment (Mohan)</t>
  </si>
  <si>
    <t>Salary Guide (Mohan + 2)</t>
  </si>
  <si>
    <t xml:space="preserve">Food and Drink Kids </t>
  </si>
  <si>
    <t>Student costs</t>
  </si>
  <si>
    <t>Salary Fundraising (Fena, Wina)</t>
  </si>
  <si>
    <t xml:space="preserve">Subtotal </t>
  </si>
</sst>
</file>

<file path=xl/styles.xml><?xml version="1.0" encoding="utf-8"?>
<styleSheet xmlns="http://schemas.openxmlformats.org/spreadsheetml/2006/main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&quot;Rp&quot;* #,##0_);_(&quot;Rp&quot;* \(#,##0\);_(&quot;Rp&quot;* &quot;-&quot;??_);_(@_)"/>
    <numFmt numFmtId="167" formatCode="&quot;$&quot;#,##0.00"/>
    <numFmt numFmtId="168" formatCode="[$$-409]#,##0.00"/>
    <numFmt numFmtId="169" formatCode="&quot;$&quot;#,##0.00"/>
    <numFmt numFmtId="170" formatCode="[$$-409]#,##0.00"/>
    <numFmt numFmtId="171" formatCode="[$$-409]#,##0.00"/>
    <numFmt numFmtId="172" formatCode="[$$-409]#,##0.00"/>
    <numFmt numFmtId="173" formatCode="[$$-409]#,##0.00"/>
    <numFmt numFmtId="174" formatCode="[$$-409]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Verdana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0" fontId="0" fillId="0" borderId="1" xfId="0" applyBorder="1" applyAlignment="1">
      <alignment horizontal="center"/>
    </xf>
    <xf numFmtId="165" fontId="1" fillId="0" borderId="1" xfId="1" applyNumberFormat="1" applyFont="1" applyBorder="1"/>
    <xf numFmtId="165" fontId="1" fillId="0" borderId="2" xfId="1" applyNumberFormat="1" applyFont="1" applyBorder="1"/>
    <xf numFmtId="0" fontId="2" fillId="5" borderId="1" xfId="0" applyFont="1" applyFill="1" applyBorder="1" applyAlignment="1">
      <alignment horizontal="center" vertical="center"/>
    </xf>
    <xf numFmtId="165" fontId="6" fillId="4" borderId="1" xfId="1" applyNumberFormat="1" applyFont="1" applyFill="1" applyBorder="1"/>
    <xf numFmtId="0" fontId="0" fillId="3" borderId="1" xfId="0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5" fontId="1" fillId="6" borderId="1" xfId="1" applyNumberFormat="1" applyFont="1" applyFill="1" applyBorder="1"/>
    <xf numFmtId="165" fontId="6" fillId="4" borderId="1" xfId="1" applyNumberFormat="1" applyFont="1" applyFill="1" applyBorder="1" applyAlignment="1">
      <alignment horizontal="right"/>
    </xf>
    <xf numFmtId="0" fontId="0" fillId="0" borderId="4" xfId="0" applyBorder="1"/>
    <xf numFmtId="0" fontId="6" fillId="2" borderId="3" xfId="0" applyFont="1" applyFill="1" applyBorder="1" applyAlignment="1">
      <alignment horizontal="right"/>
    </xf>
    <xf numFmtId="165" fontId="6" fillId="2" borderId="1" xfId="1" applyNumberFormat="1" applyFont="1" applyFill="1" applyBorder="1"/>
    <xf numFmtId="165" fontId="8" fillId="2" borderId="1" xfId="1" applyNumberFormat="1" applyFont="1" applyFill="1" applyBorder="1"/>
    <xf numFmtId="165" fontId="0" fillId="0" borderId="2" xfId="1" applyNumberFormat="1" applyFont="1" applyBorder="1"/>
    <xf numFmtId="0" fontId="6" fillId="0" borderId="1" xfId="0" applyFont="1" applyBorder="1" applyAlignment="1">
      <alignment horizontal="right"/>
    </xf>
    <xf numFmtId="165" fontId="6" fillId="0" borderId="2" xfId="1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right"/>
    </xf>
    <xf numFmtId="0" fontId="6" fillId="9" borderId="4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167" fontId="1" fillId="0" borderId="1" xfId="1" applyNumberFormat="1" applyFont="1" applyBorder="1"/>
    <xf numFmtId="168" fontId="1" fillId="0" borderId="1" xfId="1" applyNumberFormat="1" applyFont="1" applyBorder="1"/>
    <xf numFmtId="168" fontId="6" fillId="4" borderId="1" xfId="1" applyNumberFormat="1" applyFont="1" applyFill="1" applyBorder="1"/>
    <xf numFmtId="170" fontId="12" fillId="10" borderId="1" xfId="1" applyNumberFormat="1" applyFont="1" applyFill="1" applyBorder="1"/>
    <xf numFmtId="170" fontId="6" fillId="4" borderId="1" xfId="1" applyNumberFormat="1" applyFont="1" applyFill="1" applyBorder="1"/>
    <xf numFmtId="170" fontId="1" fillId="0" borderId="2" xfId="1" applyNumberFormat="1" applyFont="1" applyBorder="1"/>
    <xf numFmtId="2" fontId="1" fillId="0" borderId="2" xfId="1" applyNumberFormat="1" applyFont="1" applyBorder="1"/>
    <xf numFmtId="169" fontId="6" fillId="4" borderId="1" xfId="1" applyNumberFormat="1" applyFont="1" applyFill="1" applyBorder="1"/>
    <xf numFmtId="171" fontId="1" fillId="0" borderId="2" xfId="1" applyNumberFormat="1" applyFont="1" applyBorder="1"/>
    <xf numFmtId="171" fontId="0" fillId="0" borderId="2" xfId="1" applyNumberFormat="1" applyFont="1" applyBorder="1"/>
    <xf numFmtId="171" fontId="6" fillId="0" borderId="2" xfId="1" applyNumberFormat="1" applyFont="1" applyBorder="1"/>
    <xf numFmtId="165" fontId="1" fillId="0" borderId="1" xfId="1" applyNumberFormat="1" applyFont="1" applyFill="1" applyBorder="1"/>
    <xf numFmtId="172" fontId="1" fillId="0" borderId="1" xfId="1" applyNumberFormat="1" applyFont="1" applyFill="1" applyBorder="1"/>
    <xf numFmtId="172" fontId="6" fillId="4" borderId="1" xfId="1" applyNumberFormat="1" applyFont="1" applyFill="1" applyBorder="1"/>
    <xf numFmtId="173" fontId="1" fillId="0" borderId="1" xfId="1" applyNumberFormat="1" applyFont="1" applyFill="1" applyBorder="1"/>
    <xf numFmtId="173" fontId="6" fillId="0" borderId="2" xfId="1" applyNumberFormat="1" applyFont="1" applyBorder="1"/>
    <xf numFmtId="173" fontId="6" fillId="4" borderId="1" xfId="1" applyNumberFormat="1" applyFont="1" applyFill="1" applyBorder="1"/>
    <xf numFmtId="174" fontId="6" fillId="4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31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509587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781050</xdr:colOff>
      <xdr:row>31</xdr:row>
      <xdr:rowOff>171447</xdr:rowOff>
    </xdr:from>
    <xdr:ext cx="5534025" cy="264560"/>
    <xdr:sp macro="" textlink="">
      <xdr:nvSpPr>
        <xdr:cNvPr id="3" name="TextBox 2"/>
        <xdr:cNvSpPr txBox="1"/>
      </xdr:nvSpPr>
      <xdr:spPr>
        <a:xfrm>
          <a:off x="4800600" y="6191247"/>
          <a:ext cx="55340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590550</xdr:colOff>
      <xdr:row>30</xdr:row>
      <xdr:rowOff>0</xdr:rowOff>
    </xdr:from>
    <xdr:ext cx="3019425" cy="1297919"/>
    <xdr:sp macro="" textlink="">
      <xdr:nvSpPr>
        <xdr:cNvPr id="4" name="TextBox 3"/>
        <xdr:cNvSpPr txBox="1"/>
      </xdr:nvSpPr>
      <xdr:spPr>
        <a:xfrm>
          <a:off x="4610100" y="5829300"/>
          <a:ext cx="301942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/>
            <a:t>Management</a:t>
          </a:r>
          <a:r>
            <a:rPr lang="en-US" sz="1100" baseline="0"/>
            <a:t>; Mike, Liza</a:t>
          </a:r>
        </a:p>
        <a:p>
          <a:r>
            <a:rPr lang="en-US" sz="1100" baseline="0"/>
            <a:t>Administration; David</a:t>
          </a:r>
        </a:p>
        <a:p>
          <a:r>
            <a:rPr lang="en-US" sz="1100" baseline="0"/>
            <a:t>Recruitment; Aswin</a:t>
          </a:r>
        </a:p>
        <a:p>
          <a:r>
            <a:rPr lang="en-US" sz="1100" baseline="0"/>
            <a:t>Marketing; Juliawina, Fena</a:t>
          </a:r>
        </a:p>
        <a:p>
          <a:r>
            <a:rPr lang="en-US" sz="1100" baseline="0"/>
            <a:t>Guide; Mohan</a:t>
          </a:r>
        </a:p>
        <a:p>
          <a:r>
            <a:rPr lang="en-US" sz="1100" baseline="0"/>
            <a:t>Food Staff; 6 Staff whole month x 0,30</a:t>
          </a:r>
        </a:p>
        <a:p>
          <a:r>
            <a:rPr lang="en-US" sz="1100" baseline="0"/>
            <a:t>Food Kids; 8 times x 25 x Rp 10.000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31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5673725" y="622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781050</xdr:colOff>
      <xdr:row>31</xdr:row>
      <xdr:rowOff>171447</xdr:rowOff>
    </xdr:from>
    <xdr:ext cx="5534025" cy="264560"/>
    <xdr:sp macro="" textlink="">
      <xdr:nvSpPr>
        <xdr:cNvPr id="3" name="TextBox 2"/>
        <xdr:cNvSpPr txBox="1"/>
      </xdr:nvSpPr>
      <xdr:spPr>
        <a:xfrm>
          <a:off x="5378450" y="6242047"/>
          <a:ext cx="55340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158750</xdr:colOff>
      <xdr:row>31</xdr:row>
      <xdr:rowOff>76200</xdr:rowOff>
    </xdr:from>
    <xdr:ext cx="3019425" cy="1297919"/>
    <xdr:sp macro="" textlink="">
      <xdr:nvSpPr>
        <xdr:cNvPr id="4" name="TextBox 3"/>
        <xdr:cNvSpPr txBox="1"/>
      </xdr:nvSpPr>
      <xdr:spPr>
        <a:xfrm>
          <a:off x="463550" y="6146800"/>
          <a:ext cx="301942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/>
            <a:t>Management</a:t>
          </a:r>
          <a:r>
            <a:rPr lang="en-US" sz="1100" baseline="0"/>
            <a:t>; Mike, Liza</a:t>
          </a:r>
        </a:p>
        <a:p>
          <a:r>
            <a:rPr lang="en-US" sz="1100" baseline="0"/>
            <a:t>Administration; David</a:t>
          </a:r>
        </a:p>
        <a:p>
          <a:r>
            <a:rPr lang="en-US" sz="1100" baseline="0"/>
            <a:t>Recruitment; Aswin</a:t>
          </a:r>
        </a:p>
        <a:p>
          <a:r>
            <a:rPr lang="en-US" sz="1100" baseline="0"/>
            <a:t>Marketing; Juliawina, Fena</a:t>
          </a:r>
        </a:p>
        <a:p>
          <a:r>
            <a:rPr lang="en-US" sz="1100" baseline="0"/>
            <a:t>Guide; Mohan</a:t>
          </a:r>
        </a:p>
        <a:p>
          <a:r>
            <a:rPr lang="en-US" sz="1100" baseline="0"/>
            <a:t>Food Staff; 6 Staff whole month x 0,30</a:t>
          </a:r>
        </a:p>
        <a:p>
          <a:r>
            <a:rPr lang="en-US" sz="1100" baseline="0"/>
            <a:t>Food Kids; 8 times x 25 x Rp 10.000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30"/>
  <sheetViews>
    <sheetView workbookViewId="0">
      <pane xSplit="2" ySplit="2" topLeftCell="L7" activePane="bottomRight" state="frozen"/>
      <selection pane="topRight" activeCell="C1" sqref="C1"/>
      <selection pane="bottomLeft" activeCell="A4" sqref="A4"/>
      <selection pane="bottomRight" activeCell="O29" sqref="O29"/>
    </sheetView>
  </sheetViews>
  <sheetFormatPr baseColWidth="10" defaultColWidth="8.83203125" defaultRowHeight="14"/>
  <cols>
    <col min="1" max="1" width="4" customWidth="1"/>
    <col min="2" max="2" width="37.83203125" customWidth="1"/>
    <col min="3" max="3" width="18.5" customWidth="1"/>
    <col min="4" max="5" width="18.33203125" customWidth="1"/>
    <col min="6" max="13" width="15.83203125" customWidth="1"/>
    <col min="14" max="14" width="18.83203125" customWidth="1"/>
    <col min="15" max="15" width="18.5" customWidth="1"/>
  </cols>
  <sheetData>
    <row r="1" spans="1:15" s="2" customFormat="1" ht="30" customHeight="1">
      <c r="A1" s="29" t="s">
        <v>1</v>
      </c>
      <c r="B1" s="29"/>
      <c r="C1" s="23">
        <v>2013</v>
      </c>
      <c r="D1" s="24"/>
      <c r="E1" s="24"/>
      <c r="F1" s="24"/>
      <c r="G1" s="24"/>
      <c r="H1" s="24"/>
      <c r="I1" s="24"/>
      <c r="J1" s="25"/>
      <c r="K1" s="23">
        <v>2014</v>
      </c>
      <c r="L1" s="24"/>
      <c r="M1" s="24"/>
      <c r="N1" s="24"/>
      <c r="O1" s="10"/>
    </row>
    <row r="2" spans="1:15" ht="33" customHeight="1">
      <c r="A2" s="30" t="s">
        <v>23</v>
      </c>
      <c r="B2" s="31"/>
      <c r="C2" s="9" t="s">
        <v>22</v>
      </c>
      <c r="D2" s="9" t="s">
        <v>11</v>
      </c>
      <c r="E2" s="9" t="s">
        <v>10</v>
      </c>
      <c r="F2" s="9" t="s">
        <v>9</v>
      </c>
      <c r="G2" s="9" t="s">
        <v>8</v>
      </c>
      <c r="H2" s="9" t="s">
        <v>24</v>
      </c>
      <c r="I2" s="9" t="s">
        <v>7</v>
      </c>
      <c r="J2" s="9" t="s">
        <v>6</v>
      </c>
      <c r="K2" s="9" t="s">
        <v>15</v>
      </c>
      <c r="L2" s="9" t="s">
        <v>14</v>
      </c>
      <c r="M2" s="9" t="s">
        <v>13</v>
      </c>
      <c r="N2" s="9" t="s">
        <v>12</v>
      </c>
      <c r="O2" s="7" t="s">
        <v>26</v>
      </c>
    </row>
    <row r="3" spans="1:15" ht="17.25" customHeight="1">
      <c r="A3" s="20" t="s">
        <v>5</v>
      </c>
      <c r="B3" s="20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>
      <c r="A4" s="4">
        <v>1</v>
      </c>
      <c r="B4" s="1" t="s">
        <v>33</v>
      </c>
      <c r="C4" s="5">
        <v>2925000</v>
      </c>
      <c r="D4" s="5">
        <v>2925000</v>
      </c>
      <c r="E4" s="5">
        <v>2925000</v>
      </c>
      <c r="F4" s="5">
        <v>2925000</v>
      </c>
      <c r="G4" s="5">
        <v>2925000</v>
      </c>
      <c r="H4" s="5">
        <v>2925000</v>
      </c>
      <c r="I4" s="5">
        <v>2925000</v>
      </c>
      <c r="J4" s="5">
        <v>2925000</v>
      </c>
      <c r="K4" s="5">
        <v>2925000</v>
      </c>
      <c r="L4" s="5">
        <v>2925000</v>
      </c>
      <c r="M4" s="5">
        <v>2925000</v>
      </c>
      <c r="N4" s="5">
        <v>2925000</v>
      </c>
      <c r="O4" s="11">
        <f t="shared" ref="O4:O9" si="0">SUM(C4:N4)</f>
        <v>35100000</v>
      </c>
    </row>
    <row r="5" spans="1:15">
      <c r="A5" s="4">
        <v>2</v>
      </c>
      <c r="B5" s="1" t="s">
        <v>34</v>
      </c>
      <c r="C5" s="5">
        <v>1350000</v>
      </c>
      <c r="D5" s="5">
        <v>1350000</v>
      </c>
      <c r="E5" s="5">
        <v>1350000</v>
      </c>
      <c r="F5" s="5">
        <v>1350000</v>
      </c>
      <c r="G5" s="5">
        <v>1350000</v>
      </c>
      <c r="H5" s="5">
        <v>1350000</v>
      </c>
      <c r="I5" s="5">
        <v>1350000</v>
      </c>
      <c r="J5" s="5">
        <v>1350000</v>
      </c>
      <c r="K5" s="5">
        <v>1350000</v>
      </c>
      <c r="L5" s="5">
        <v>1350000</v>
      </c>
      <c r="M5" s="5">
        <v>1350000</v>
      </c>
      <c r="N5" s="5">
        <v>1350000</v>
      </c>
      <c r="O5" s="11">
        <f t="shared" si="0"/>
        <v>16200000</v>
      </c>
    </row>
    <row r="6" spans="1:15">
      <c r="A6" s="4">
        <v>3</v>
      </c>
      <c r="B6" s="1" t="s">
        <v>35</v>
      </c>
      <c r="C6" s="5">
        <v>1100000</v>
      </c>
      <c r="D6" s="5">
        <v>1100000</v>
      </c>
      <c r="E6" s="5">
        <v>1100000</v>
      </c>
      <c r="F6" s="5">
        <v>1100000</v>
      </c>
      <c r="G6" s="5">
        <v>1100000</v>
      </c>
      <c r="H6" s="5">
        <v>1100000</v>
      </c>
      <c r="I6" s="5">
        <v>1100000</v>
      </c>
      <c r="J6" s="5">
        <v>1100000</v>
      </c>
      <c r="K6" s="5">
        <v>1100000</v>
      </c>
      <c r="L6" s="5">
        <v>1100000</v>
      </c>
      <c r="M6" s="5">
        <v>1100000</v>
      </c>
      <c r="N6" s="5">
        <v>1100000</v>
      </c>
      <c r="O6" s="11">
        <f t="shared" si="0"/>
        <v>13200000</v>
      </c>
    </row>
    <row r="7" spans="1:15">
      <c r="A7" s="4">
        <v>4</v>
      </c>
      <c r="B7" s="1" t="s">
        <v>39</v>
      </c>
      <c r="C7" s="5">
        <v>1200000</v>
      </c>
      <c r="D7" s="5">
        <v>1200000</v>
      </c>
      <c r="E7" s="5">
        <v>1200000</v>
      </c>
      <c r="F7" s="5">
        <v>1200000</v>
      </c>
      <c r="G7" s="5">
        <v>1200000</v>
      </c>
      <c r="H7" s="5">
        <v>1200000</v>
      </c>
      <c r="I7" s="5">
        <v>1200000</v>
      </c>
      <c r="J7" s="5">
        <v>1200000</v>
      </c>
      <c r="K7" s="5">
        <v>1200000</v>
      </c>
      <c r="L7" s="5">
        <v>1200000</v>
      </c>
      <c r="M7" s="5">
        <v>1200000</v>
      </c>
      <c r="N7" s="5">
        <v>1200000</v>
      </c>
      <c r="O7" s="11">
        <f t="shared" si="0"/>
        <v>14400000</v>
      </c>
    </row>
    <row r="8" spans="1:15">
      <c r="A8" s="4">
        <v>5</v>
      </c>
      <c r="B8" s="1" t="s">
        <v>36</v>
      </c>
      <c r="C8" s="5">
        <v>3000000</v>
      </c>
      <c r="D8" s="5">
        <v>3000000</v>
      </c>
      <c r="E8" s="5">
        <v>3000000</v>
      </c>
      <c r="F8" s="5">
        <v>3000000</v>
      </c>
      <c r="G8" s="5">
        <v>3000000</v>
      </c>
      <c r="H8" s="5">
        <v>3000000</v>
      </c>
      <c r="I8" s="5">
        <v>3000000</v>
      </c>
      <c r="J8" s="5">
        <v>3000000</v>
      </c>
      <c r="K8" s="5">
        <v>3000000</v>
      </c>
      <c r="L8" s="5">
        <v>3000000</v>
      </c>
      <c r="M8" s="5">
        <v>3000000</v>
      </c>
      <c r="N8" s="5">
        <v>3000000</v>
      </c>
      <c r="O8" s="11">
        <f>SUM(C8:N8)</f>
        <v>36000000</v>
      </c>
    </row>
    <row r="9" spans="1:15">
      <c r="A9" s="4">
        <v>6</v>
      </c>
      <c r="B9" s="1" t="s">
        <v>25</v>
      </c>
      <c r="C9" s="5">
        <v>596700</v>
      </c>
      <c r="D9" s="5">
        <v>596700</v>
      </c>
      <c r="E9" s="5">
        <v>596700</v>
      </c>
      <c r="F9" s="5">
        <v>596700</v>
      </c>
      <c r="G9" s="5">
        <v>596700</v>
      </c>
      <c r="H9" s="5">
        <v>596700</v>
      </c>
      <c r="I9" s="5">
        <v>596700</v>
      </c>
      <c r="J9" s="5">
        <v>596700</v>
      </c>
      <c r="K9" s="5">
        <v>596700</v>
      </c>
      <c r="L9" s="5">
        <v>596700</v>
      </c>
      <c r="M9" s="5">
        <v>596700</v>
      </c>
      <c r="N9" s="5">
        <v>596700</v>
      </c>
      <c r="O9" s="11">
        <f t="shared" si="0"/>
        <v>7160400</v>
      </c>
    </row>
    <row r="10" spans="1:15">
      <c r="A10" s="21" t="s">
        <v>0</v>
      </c>
      <c r="B10" s="22"/>
      <c r="C10" s="8">
        <f>SUM(C5:C9)</f>
        <v>7246700</v>
      </c>
      <c r="D10" s="8">
        <f t="shared" ref="D10:O10" si="1">SUM(D5:D9)</f>
        <v>7246700</v>
      </c>
      <c r="E10" s="8">
        <f t="shared" si="1"/>
        <v>7246700</v>
      </c>
      <c r="F10" s="8">
        <f t="shared" si="1"/>
        <v>7246700</v>
      </c>
      <c r="G10" s="8">
        <f t="shared" si="1"/>
        <v>7246700</v>
      </c>
      <c r="H10" s="8">
        <f t="shared" si="1"/>
        <v>7246700</v>
      </c>
      <c r="I10" s="8">
        <f t="shared" si="1"/>
        <v>7246700</v>
      </c>
      <c r="J10" s="8">
        <f t="shared" si="1"/>
        <v>7246700</v>
      </c>
      <c r="K10" s="8">
        <f t="shared" si="1"/>
        <v>7246700</v>
      </c>
      <c r="L10" s="8">
        <f t="shared" si="1"/>
        <v>7246700</v>
      </c>
      <c r="M10" s="8">
        <f t="shared" si="1"/>
        <v>7246700</v>
      </c>
      <c r="N10" s="8">
        <f t="shared" si="1"/>
        <v>7246700</v>
      </c>
      <c r="O10" s="8">
        <f t="shared" si="1"/>
        <v>86960400</v>
      </c>
    </row>
    <row r="11" spans="1:15" ht="17.25" customHeight="1">
      <c r="A11" s="20" t="s">
        <v>18</v>
      </c>
      <c r="B11" s="20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</row>
    <row r="12" spans="1:15">
      <c r="A12" s="4">
        <v>8</v>
      </c>
      <c r="B12" s="3" t="s">
        <v>29</v>
      </c>
      <c r="C12" s="6">
        <v>475000</v>
      </c>
      <c r="D12" s="6">
        <v>475000</v>
      </c>
      <c r="E12" s="6">
        <v>475000</v>
      </c>
      <c r="F12" s="6">
        <v>475000</v>
      </c>
      <c r="G12" s="6">
        <v>475000</v>
      </c>
      <c r="H12" s="6">
        <v>475000</v>
      </c>
      <c r="I12" s="6">
        <v>475000</v>
      </c>
      <c r="J12" s="6">
        <v>475000</v>
      </c>
      <c r="K12" s="6">
        <v>475000</v>
      </c>
      <c r="L12" s="6">
        <v>475000</v>
      </c>
      <c r="M12" s="6">
        <v>475000</v>
      </c>
      <c r="N12" s="6">
        <v>475000</v>
      </c>
      <c r="O12" s="11">
        <f>SUM(C12:N12)</f>
        <v>5700000</v>
      </c>
    </row>
    <row r="13" spans="1:15">
      <c r="A13" s="4">
        <v>9</v>
      </c>
      <c r="B13" s="3" t="s">
        <v>30</v>
      </c>
      <c r="C13" s="6">
        <v>237500</v>
      </c>
      <c r="D13" s="6">
        <v>237500</v>
      </c>
      <c r="E13" s="6">
        <v>237500</v>
      </c>
      <c r="F13" s="6">
        <v>237500</v>
      </c>
      <c r="G13" s="6">
        <v>237500</v>
      </c>
      <c r="H13" s="6">
        <v>237500</v>
      </c>
      <c r="I13" s="6">
        <v>237500</v>
      </c>
      <c r="J13" s="6">
        <v>237500</v>
      </c>
      <c r="K13" s="6">
        <v>237500</v>
      </c>
      <c r="L13" s="6">
        <v>237500</v>
      </c>
      <c r="M13" s="6">
        <v>237500</v>
      </c>
      <c r="N13" s="6">
        <v>237500</v>
      </c>
      <c r="O13" s="11">
        <f t="shared" ref="O13:O21" si="2">SUM(C13:N13)</f>
        <v>2850000</v>
      </c>
    </row>
    <row r="14" spans="1:15">
      <c r="A14" s="4">
        <v>10</v>
      </c>
      <c r="B14" s="3" t="s">
        <v>28</v>
      </c>
      <c r="C14" s="6">
        <v>600000</v>
      </c>
      <c r="D14" s="6">
        <v>600000</v>
      </c>
      <c r="E14" s="6">
        <v>600000</v>
      </c>
      <c r="F14" s="6">
        <v>600000</v>
      </c>
      <c r="G14" s="6">
        <v>600000</v>
      </c>
      <c r="H14" s="6">
        <v>600000</v>
      </c>
      <c r="I14" s="6">
        <v>600000</v>
      </c>
      <c r="J14" s="6">
        <v>600000</v>
      </c>
      <c r="K14" s="6">
        <v>600000</v>
      </c>
      <c r="L14" s="6">
        <v>600000</v>
      </c>
      <c r="M14" s="6">
        <v>600000</v>
      </c>
      <c r="N14" s="6">
        <v>600000</v>
      </c>
      <c r="O14" s="11">
        <f t="shared" si="2"/>
        <v>7200000</v>
      </c>
    </row>
    <row r="15" spans="1:15">
      <c r="A15" s="4">
        <v>11</v>
      </c>
      <c r="B15" s="3" t="s">
        <v>2</v>
      </c>
      <c r="C15" s="6">
        <v>495000</v>
      </c>
      <c r="D15" s="6">
        <v>495000</v>
      </c>
      <c r="E15" s="6">
        <v>495000</v>
      </c>
      <c r="F15" s="6">
        <v>495000</v>
      </c>
      <c r="G15" s="6">
        <v>495000</v>
      </c>
      <c r="H15" s="6">
        <v>495000</v>
      </c>
      <c r="I15" s="6">
        <v>495000</v>
      </c>
      <c r="J15" s="6">
        <v>495000</v>
      </c>
      <c r="K15" s="6">
        <v>495000</v>
      </c>
      <c r="L15" s="6">
        <v>495000</v>
      </c>
      <c r="M15" s="6">
        <v>495000</v>
      </c>
      <c r="N15" s="6">
        <v>495000</v>
      </c>
      <c r="O15" s="11">
        <f t="shared" si="2"/>
        <v>5940000</v>
      </c>
    </row>
    <row r="16" spans="1:15">
      <c r="A16" s="4">
        <v>12</v>
      </c>
      <c r="B16" s="3" t="s">
        <v>32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8500000</v>
      </c>
      <c r="O16" s="11">
        <f t="shared" si="2"/>
        <v>8500000</v>
      </c>
    </row>
    <row r="17" spans="1:15">
      <c r="A17" s="4">
        <v>13</v>
      </c>
      <c r="B17" s="3" t="s">
        <v>31</v>
      </c>
      <c r="C17" s="6">
        <v>362500</v>
      </c>
      <c r="D17" s="6">
        <v>362500</v>
      </c>
      <c r="E17" s="6">
        <v>362500</v>
      </c>
      <c r="F17" s="6">
        <v>362500</v>
      </c>
      <c r="G17" s="6">
        <v>362500</v>
      </c>
      <c r="H17" s="6">
        <v>362500</v>
      </c>
      <c r="I17" s="6">
        <v>362500</v>
      </c>
      <c r="J17" s="6">
        <v>362500</v>
      </c>
      <c r="K17" s="6">
        <v>362500</v>
      </c>
      <c r="L17" s="6">
        <v>362500</v>
      </c>
      <c r="M17" s="6">
        <v>362500</v>
      </c>
      <c r="N17" s="6">
        <v>362500</v>
      </c>
      <c r="O17" s="11">
        <f t="shared" si="2"/>
        <v>4350000</v>
      </c>
    </row>
    <row r="18" spans="1:15">
      <c r="A18" s="4">
        <v>14</v>
      </c>
      <c r="B18" s="3" t="s">
        <v>19</v>
      </c>
      <c r="C18" s="6">
        <v>6676548</v>
      </c>
      <c r="D18" s="6">
        <v>6676548</v>
      </c>
      <c r="E18" s="6">
        <v>6676548</v>
      </c>
      <c r="F18" s="6">
        <v>6676548</v>
      </c>
      <c r="G18" s="6">
        <v>6676548</v>
      </c>
      <c r="H18" s="6">
        <v>6676548</v>
      </c>
      <c r="I18" s="6">
        <v>6676548</v>
      </c>
      <c r="J18" s="6">
        <v>6676548</v>
      </c>
      <c r="K18" s="6">
        <f>(J18*0.05)+J18</f>
        <v>7010375.4000000004</v>
      </c>
      <c r="L18" s="6">
        <f t="shared" ref="L18:N18" si="3">(K18*0.05)+K18</f>
        <v>7360894.1699999999</v>
      </c>
      <c r="M18" s="6">
        <f t="shared" si="3"/>
        <v>7728938.8784999996</v>
      </c>
      <c r="N18" s="6">
        <f t="shared" si="3"/>
        <v>8115385.8224249994</v>
      </c>
      <c r="O18" s="11">
        <f t="shared" si="2"/>
        <v>83627978.270924985</v>
      </c>
    </row>
    <row r="19" spans="1:15">
      <c r="A19" s="4">
        <v>15</v>
      </c>
      <c r="B19" s="3" t="s">
        <v>17</v>
      </c>
      <c r="C19" s="6">
        <v>580500</v>
      </c>
      <c r="D19" s="6">
        <v>580500</v>
      </c>
      <c r="E19" s="6">
        <v>580500</v>
      </c>
      <c r="F19" s="6">
        <v>580500</v>
      </c>
      <c r="G19" s="6">
        <v>580500</v>
      </c>
      <c r="H19" s="6">
        <v>580500</v>
      </c>
      <c r="I19" s="6">
        <v>580500</v>
      </c>
      <c r="J19" s="6">
        <v>580500</v>
      </c>
      <c r="K19" s="6">
        <v>580500</v>
      </c>
      <c r="L19" s="6">
        <v>580500</v>
      </c>
      <c r="M19" s="6">
        <v>580500</v>
      </c>
      <c r="N19" s="6">
        <v>580500</v>
      </c>
      <c r="O19" s="11">
        <f t="shared" si="2"/>
        <v>6966000</v>
      </c>
    </row>
    <row r="20" spans="1:15">
      <c r="A20" s="4">
        <v>17</v>
      </c>
      <c r="B20" s="3" t="s">
        <v>3</v>
      </c>
      <c r="C20" s="6">
        <v>224000</v>
      </c>
      <c r="D20" s="6">
        <v>224000</v>
      </c>
      <c r="E20" s="6">
        <v>224000</v>
      </c>
      <c r="F20" s="6">
        <v>224000</v>
      </c>
      <c r="G20" s="6">
        <v>224000</v>
      </c>
      <c r="H20" s="6">
        <v>224000</v>
      </c>
      <c r="I20" s="6">
        <v>224000</v>
      </c>
      <c r="J20" s="6">
        <v>224000</v>
      </c>
      <c r="K20" s="6">
        <v>224000</v>
      </c>
      <c r="L20" s="6">
        <v>224000</v>
      </c>
      <c r="M20" s="6">
        <v>224000</v>
      </c>
      <c r="N20" s="6">
        <v>224000</v>
      </c>
      <c r="O20" s="11">
        <f t="shared" si="2"/>
        <v>2688000</v>
      </c>
    </row>
    <row r="21" spans="1:15">
      <c r="A21" s="4">
        <v>18</v>
      </c>
      <c r="B21" s="3" t="s">
        <v>16</v>
      </c>
      <c r="C21" s="6">
        <v>215000</v>
      </c>
      <c r="D21" s="6">
        <v>215000</v>
      </c>
      <c r="E21" s="6">
        <v>215000</v>
      </c>
      <c r="F21" s="6">
        <v>215000</v>
      </c>
      <c r="G21" s="6">
        <v>215000</v>
      </c>
      <c r="H21" s="6">
        <v>215000</v>
      </c>
      <c r="I21" s="6">
        <v>215000</v>
      </c>
      <c r="J21" s="6">
        <v>215000</v>
      </c>
      <c r="K21" s="6">
        <v>215000</v>
      </c>
      <c r="L21" s="6">
        <v>215000</v>
      </c>
      <c r="M21" s="6">
        <v>215000</v>
      </c>
      <c r="N21" s="6">
        <v>215000</v>
      </c>
      <c r="O21" s="11">
        <f t="shared" si="2"/>
        <v>2580000</v>
      </c>
    </row>
    <row r="22" spans="1:15">
      <c r="A22" s="21" t="s">
        <v>0</v>
      </c>
      <c r="B22" s="22"/>
      <c r="C22" s="8">
        <f>SUM(C12:C21)</f>
        <v>9866048</v>
      </c>
      <c r="D22" s="8">
        <f t="shared" ref="D22:O22" si="4">SUM(D12:D21)</f>
        <v>9866048</v>
      </c>
      <c r="E22" s="8">
        <f t="shared" si="4"/>
        <v>9866048</v>
      </c>
      <c r="F22" s="8">
        <f t="shared" si="4"/>
        <v>9866048</v>
      </c>
      <c r="G22" s="8">
        <f t="shared" si="4"/>
        <v>9866048</v>
      </c>
      <c r="H22" s="8">
        <f t="shared" si="4"/>
        <v>9866048</v>
      </c>
      <c r="I22" s="8">
        <f t="shared" si="4"/>
        <v>9866048</v>
      </c>
      <c r="J22" s="8">
        <f t="shared" si="4"/>
        <v>9866048</v>
      </c>
      <c r="K22" s="8">
        <f t="shared" si="4"/>
        <v>10199875.4</v>
      </c>
      <c r="L22" s="8">
        <f t="shared" si="4"/>
        <v>10550394.17</v>
      </c>
      <c r="M22" s="8">
        <f t="shared" si="4"/>
        <v>10918438.8785</v>
      </c>
      <c r="N22" s="8">
        <f t="shared" si="4"/>
        <v>19804885.822425</v>
      </c>
      <c r="O22" s="8">
        <f t="shared" si="4"/>
        <v>130401978.27092499</v>
      </c>
    </row>
    <row r="23" spans="1:15" ht="15">
      <c r="A23" s="14"/>
      <c r="B23" s="20" t="s">
        <v>38</v>
      </c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1:15">
      <c r="A24" s="4">
        <v>19</v>
      </c>
      <c r="B24" s="1" t="s">
        <v>20</v>
      </c>
      <c r="C24" s="6">
        <v>800000</v>
      </c>
      <c r="D24" s="6">
        <v>800000</v>
      </c>
      <c r="E24" s="6">
        <f>$D24*0.5+$D24</f>
        <v>1200000</v>
      </c>
      <c r="F24" s="6">
        <f t="shared" ref="F24:N24" si="5">$D24*0.5+$D24</f>
        <v>1200000</v>
      </c>
      <c r="G24" s="6">
        <f t="shared" si="5"/>
        <v>1200000</v>
      </c>
      <c r="H24" s="6">
        <f t="shared" si="5"/>
        <v>1200000</v>
      </c>
      <c r="I24" s="6">
        <f t="shared" si="5"/>
        <v>1200000</v>
      </c>
      <c r="J24" s="6">
        <f>$D24*0.5+$D24</f>
        <v>1200000</v>
      </c>
      <c r="K24" s="6">
        <f t="shared" si="5"/>
        <v>1200000</v>
      </c>
      <c r="L24" s="6">
        <f t="shared" si="5"/>
        <v>1200000</v>
      </c>
      <c r="M24" s="6">
        <f t="shared" si="5"/>
        <v>1200000</v>
      </c>
      <c r="N24" s="6">
        <f t="shared" si="5"/>
        <v>1200000</v>
      </c>
      <c r="O24" s="11">
        <f t="shared" ref="O24:O25" si="6">SUM(C24:N24)</f>
        <v>13600000</v>
      </c>
    </row>
    <row r="25" spans="1:15">
      <c r="A25" s="4">
        <v>20</v>
      </c>
      <c r="B25" s="13" t="s">
        <v>27</v>
      </c>
      <c r="C25" s="6">
        <v>450000</v>
      </c>
      <c r="D25" s="6">
        <v>450000</v>
      </c>
      <c r="E25" s="6">
        <f t="shared" ref="E25:N27" si="7">$D25*0.5+$D25</f>
        <v>675000</v>
      </c>
      <c r="F25" s="6">
        <f t="shared" si="7"/>
        <v>675000</v>
      </c>
      <c r="G25" s="6">
        <f t="shared" si="7"/>
        <v>675000</v>
      </c>
      <c r="H25" s="6">
        <f t="shared" si="7"/>
        <v>675000</v>
      </c>
      <c r="I25" s="6">
        <f t="shared" si="7"/>
        <v>675000</v>
      </c>
      <c r="J25" s="6">
        <f t="shared" si="7"/>
        <v>675000</v>
      </c>
      <c r="K25" s="6">
        <f t="shared" si="7"/>
        <v>675000</v>
      </c>
      <c r="L25" s="6">
        <f t="shared" si="7"/>
        <v>675000</v>
      </c>
      <c r="M25" s="6">
        <f t="shared" si="7"/>
        <v>675000</v>
      </c>
      <c r="N25" s="6">
        <f t="shared" si="7"/>
        <v>675000</v>
      </c>
      <c r="O25" s="11">
        <f t="shared" si="6"/>
        <v>7650000</v>
      </c>
    </row>
    <row r="26" spans="1:15" ht="16.5" customHeight="1">
      <c r="A26" s="4">
        <v>16</v>
      </c>
      <c r="B26" s="3" t="s">
        <v>4</v>
      </c>
      <c r="C26" s="17">
        <v>370000</v>
      </c>
      <c r="D26" s="6">
        <v>370000</v>
      </c>
      <c r="E26" s="6">
        <f t="shared" si="7"/>
        <v>555000</v>
      </c>
      <c r="F26" s="6">
        <f t="shared" si="7"/>
        <v>555000</v>
      </c>
      <c r="G26" s="6">
        <f t="shared" si="7"/>
        <v>555000</v>
      </c>
      <c r="H26" s="6">
        <f t="shared" si="7"/>
        <v>555000</v>
      </c>
      <c r="I26" s="6">
        <f t="shared" si="7"/>
        <v>555000</v>
      </c>
      <c r="J26" s="6">
        <f t="shared" si="7"/>
        <v>555000</v>
      </c>
      <c r="K26" s="6">
        <f t="shared" si="7"/>
        <v>555000</v>
      </c>
      <c r="L26" s="6">
        <f t="shared" si="7"/>
        <v>555000</v>
      </c>
      <c r="M26" s="6">
        <f t="shared" si="7"/>
        <v>555000</v>
      </c>
      <c r="N26" s="6">
        <f t="shared" si="7"/>
        <v>555000</v>
      </c>
      <c r="O26" s="11">
        <f>SUM(C26:N26)</f>
        <v>6290000</v>
      </c>
    </row>
    <row r="27" spans="1:15">
      <c r="A27" s="4">
        <v>20</v>
      </c>
      <c r="B27" s="1" t="s">
        <v>37</v>
      </c>
      <c r="C27" s="6">
        <v>2000000</v>
      </c>
      <c r="D27" s="6">
        <v>2000000</v>
      </c>
      <c r="E27" s="6">
        <f t="shared" si="7"/>
        <v>3000000</v>
      </c>
      <c r="F27" s="6">
        <f t="shared" si="7"/>
        <v>3000000</v>
      </c>
      <c r="G27" s="6">
        <f t="shared" si="7"/>
        <v>3000000</v>
      </c>
      <c r="H27" s="6">
        <f t="shared" si="7"/>
        <v>3000000</v>
      </c>
      <c r="I27" s="6">
        <f t="shared" si="7"/>
        <v>3000000</v>
      </c>
      <c r="J27" s="6">
        <f t="shared" si="7"/>
        <v>3000000</v>
      </c>
      <c r="K27" s="6">
        <f t="shared" si="7"/>
        <v>3000000</v>
      </c>
      <c r="L27" s="6">
        <f t="shared" si="7"/>
        <v>3000000</v>
      </c>
      <c r="M27" s="6">
        <f t="shared" si="7"/>
        <v>3000000</v>
      </c>
      <c r="N27" s="6">
        <f t="shared" si="7"/>
        <v>3000000</v>
      </c>
      <c r="O27" s="11">
        <f>SUM(C27:N27)</f>
        <v>34000000</v>
      </c>
    </row>
    <row r="28" spans="1:15">
      <c r="A28" s="4"/>
      <c r="B28" s="18" t="s">
        <v>40</v>
      </c>
      <c r="C28" s="19">
        <f>SUM(C24:C27)</f>
        <v>3620000</v>
      </c>
      <c r="D28" s="19">
        <f t="shared" ref="D28:O28" si="8">SUM(D24:D27)</f>
        <v>3620000</v>
      </c>
      <c r="E28" s="19">
        <f t="shared" si="8"/>
        <v>5430000</v>
      </c>
      <c r="F28" s="19">
        <f t="shared" si="8"/>
        <v>5430000</v>
      </c>
      <c r="G28" s="19">
        <f t="shared" si="8"/>
        <v>5430000</v>
      </c>
      <c r="H28" s="19">
        <f t="shared" si="8"/>
        <v>5430000</v>
      </c>
      <c r="I28" s="19">
        <f t="shared" si="8"/>
        <v>5430000</v>
      </c>
      <c r="J28" s="19">
        <f t="shared" si="8"/>
        <v>5430000</v>
      </c>
      <c r="K28" s="19">
        <f t="shared" si="8"/>
        <v>5430000</v>
      </c>
      <c r="L28" s="19">
        <f t="shared" si="8"/>
        <v>5430000</v>
      </c>
      <c r="M28" s="19">
        <f t="shared" si="8"/>
        <v>5430000</v>
      </c>
      <c r="N28" s="19">
        <f t="shared" si="8"/>
        <v>5430000</v>
      </c>
      <c r="O28" s="19">
        <f t="shared" si="8"/>
        <v>61540000</v>
      </c>
    </row>
    <row r="29" spans="1:15">
      <c r="A29" s="8" t="s">
        <v>21</v>
      </c>
      <c r="B29" s="12"/>
      <c r="C29" s="8">
        <f>SUM(C10,C22,C28)</f>
        <v>20732748</v>
      </c>
      <c r="D29" s="8">
        <f t="shared" ref="D29:O29" si="9">SUM(D10,D22,D28)</f>
        <v>20732748</v>
      </c>
      <c r="E29" s="8">
        <f t="shared" si="9"/>
        <v>22542748</v>
      </c>
      <c r="F29" s="8">
        <f t="shared" si="9"/>
        <v>22542748</v>
      </c>
      <c r="G29" s="8">
        <f t="shared" si="9"/>
        <v>22542748</v>
      </c>
      <c r="H29" s="8">
        <f t="shared" si="9"/>
        <v>22542748</v>
      </c>
      <c r="I29" s="8">
        <f t="shared" si="9"/>
        <v>22542748</v>
      </c>
      <c r="J29" s="8">
        <f t="shared" si="9"/>
        <v>22542748</v>
      </c>
      <c r="K29" s="8">
        <f t="shared" si="9"/>
        <v>22876575.399999999</v>
      </c>
      <c r="L29" s="8">
        <f t="shared" si="9"/>
        <v>23227094.170000002</v>
      </c>
      <c r="M29" s="8">
        <f t="shared" si="9"/>
        <v>23595138.8785</v>
      </c>
      <c r="N29" s="8">
        <f t="shared" si="9"/>
        <v>32481585.822425</v>
      </c>
      <c r="O29" s="8">
        <f t="shared" si="9"/>
        <v>278902378.27092499</v>
      </c>
    </row>
    <row r="30" spans="1:15">
      <c r="A30" s="4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1"/>
    </row>
  </sheetData>
  <sheetCalcPr fullCalcOnLoad="1"/>
  <mergeCells count="11">
    <mergeCell ref="B23:C23"/>
    <mergeCell ref="A22:B22"/>
    <mergeCell ref="A10:B10"/>
    <mergeCell ref="K1:N1"/>
    <mergeCell ref="C1:J1"/>
    <mergeCell ref="C3:O3"/>
    <mergeCell ref="C11:O11"/>
    <mergeCell ref="A1:B1"/>
    <mergeCell ref="A2:B2"/>
    <mergeCell ref="A3:B3"/>
    <mergeCell ref="A11:B11"/>
  </mergeCells>
  <phoneticPr fontId="13" type="noConversion"/>
  <printOptions horizontalCentered="1" verticalCentered="1"/>
  <pageMargins left="0.23622047244094491" right="0.19685039370078741" top="0.74803149606299213" bottom="0.74803149606299213" header="0.31496062992125984" footer="0.31496062992125984"/>
  <pageSetup paperSize="9" scale="75" orientation="landscape" horizontalDpi="4294967292" verticalDpi="4294967292"/>
  <headerFooter alignWithMargins="0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30"/>
  <sheetViews>
    <sheetView tabSelected="1" view="pageLayout" topLeftCell="I1" workbookViewId="0">
      <selection activeCell="Q29" sqref="Q29"/>
    </sheetView>
  </sheetViews>
  <sheetFormatPr baseColWidth="10" defaultColWidth="8.83203125" defaultRowHeight="14"/>
  <cols>
    <col min="1" max="1" width="4" customWidth="1"/>
    <col min="2" max="2" width="37.83203125" customWidth="1"/>
    <col min="3" max="3" width="18.5" customWidth="1"/>
    <col min="4" max="5" width="18.33203125" customWidth="1"/>
    <col min="6" max="13" width="15.83203125" customWidth="1"/>
    <col min="14" max="14" width="18.83203125" customWidth="1"/>
    <col min="15" max="15" width="18.5" customWidth="1"/>
  </cols>
  <sheetData>
    <row r="1" spans="1:15" s="2" customFormat="1" ht="30" customHeight="1">
      <c r="A1" s="29" t="s">
        <v>1</v>
      </c>
      <c r="B1" s="29"/>
      <c r="C1" s="23">
        <v>2013</v>
      </c>
      <c r="D1" s="24"/>
      <c r="E1" s="24"/>
      <c r="F1" s="24"/>
      <c r="G1" s="24"/>
      <c r="H1" s="24"/>
      <c r="I1" s="24"/>
      <c r="J1" s="25"/>
      <c r="K1" s="23">
        <v>2014</v>
      </c>
      <c r="L1" s="24"/>
      <c r="M1" s="24"/>
      <c r="N1" s="24"/>
      <c r="O1" s="10"/>
    </row>
    <row r="2" spans="1:15" ht="33" customHeight="1">
      <c r="A2" s="30" t="s">
        <v>23</v>
      </c>
      <c r="B2" s="31"/>
      <c r="C2" s="9" t="s">
        <v>22</v>
      </c>
      <c r="D2" s="9" t="s">
        <v>11</v>
      </c>
      <c r="E2" s="9" t="s">
        <v>10</v>
      </c>
      <c r="F2" s="9" t="s">
        <v>9</v>
      </c>
      <c r="G2" s="9" t="s">
        <v>8</v>
      </c>
      <c r="H2" s="9" t="s">
        <v>24</v>
      </c>
      <c r="I2" s="9" t="s">
        <v>7</v>
      </c>
      <c r="J2" s="9" t="s">
        <v>6</v>
      </c>
      <c r="K2" s="9" t="s">
        <v>15</v>
      </c>
      <c r="L2" s="9" t="s">
        <v>14</v>
      </c>
      <c r="M2" s="9" t="s">
        <v>13</v>
      </c>
      <c r="N2" s="9" t="s">
        <v>12</v>
      </c>
      <c r="O2" s="7" t="s">
        <v>26</v>
      </c>
    </row>
    <row r="3" spans="1:15" ht="17.25" customHeight="1">
      <c r="A3" s="20" t="s">
        <v>5</v>
      </c>
      <c r="B3" s="20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>
      <c r="A4" s="4">
        <v>1</v>
      </c>
      <c r="B4" s="1" t="s">
        <v>33</v>
      </c>
      <c r="C4" s="32">
        <v>254</v>
      </c>
      <c r="D4" s="32">
        <v>254</v>
      </c>
      <c r="E4" s="32">
        <v>254</v>
      </c>
      <c r="F4" s="32">
        <v>254</v>
      </c>
      <c r="G4" s="32">
        <v>254</v>
      </c>
      <c r="H4" s="32">
        <v>254</v>
      </c>
      <c r="I4" s="32">
        <v>254</v>
      </c>
      <c r="J4" s="32">
        <v>254</v>
      </c>
      <c r="K4" s="32">
        <v>254</v>
      </c>
      <c r="L4" s="32">
        <v>254</v>
      </c>
      <c r="M4" s="32">
        <v>254</v>
      </c>
      <c r="N4" s="32">
        <v>254</v>
      </c>
      <c r="O4" s="35">
        <f>SUM(C4:N4)</f>
        <v>3048</v>
      </c>
    </row>
    <row r="5" spans="1:15">
      <c r="A5" s="4">
        <v>2</v>
      </c>
      <c r="B5" s="1" t="s">
        <v>34</v>
      </c>
      <c r="C5" s="33">
        <v>117</v>
      </c>
      <c r="D5" s="33">
        <v>117</v>
      </c>
      <c r="E5" s="33">
        <v>117</v>
      </c>
      <c r="F5" s="33">
        <v>117</v>
      </c>
      <c r="G5" s="33">
        <v>117</v>
      </c>
      <c r="H5" s="33">
        <v>117</v>
      </c>
      <c r="I5" s="33">
        <v>117</v>
      </c>
      <c r="J5" s="33">
        <v>117</v>
      </c>
      <c r="K5" s="33">
        <v>117</v>
      </c>
      <c r="L5" s="33">
        <v>117</v>
      </c>
      <c r="M5" s="33">
        <v>117</v>
      </c>
      <c r="N5" s="33">
        <v>117</v>
      </c>
      <c r="O5" s="35">
        <f t="shared" ref="O5:O9" si="0">SUM(C5:N5)</f>
        <v>1404</v>
      </c>
    </row>
    <row r="6" spans="1:15">
      <c r="A6" s="4">
        <v>3</v>
      </c>
      <c r="B6" s="1" t="s">
        <v>35</v>
      </c>
      <c r="C6" s="33">
        <v>95.28</v>
      </c>
      <c r="D6" s="33">
        <v>95.28</v>
      </c>
      <c r="E6" s="33">
        <v>95.28</v>
      </c>
      <c r="F6" s="33">
        <v>95.28</v>
      </c>
      <c r="G6" s="33">
        <v>95.28</v>
      </c>
      <c r="H6" s="33">
        <v>95.28</v>
      </c>
      <c r="I6" s="33">
        <v>95.28</v>
      </c>
      <c r="J6" s="33">
        <v>95.28</v>
      </c>
      <c r="K6" s="33">
        <v>95.28</v>
      </c>
      <c r="L6" s="33">
        <v>95.28</v>
      </c>
      <c r="M6" s="33">
        <v>95.28</v>
      </c>
      <c r="N6" s="33">
        <v>95.28</v>
      </c>
      <c r="O6" s="35">
        <f t="shared" si="0"/>
        <v>1143.3599999999999</v>
      </c>
    </row>
    <row r="7" spans="1:15">
      <c r="A7" s="4">
        <v>4</v>
      </c>
      <c r="B7" s="1" t="s">
        <v>39</v>
      </c>
      <c r="C7" s="33">
        <v>104</v>
      </c>
      <c r="D7" s="33">
        <v>104</v>
      </c>
      <c r="E7" s="33">
        <v>104</v>
      </c>
      <c r="F7" s="33">
        <v>104</v>
      </c>
      <c r="G7" s="33">
        <v>104</v>
      </c>
      <c r="H7" s="33">
        <v>104</v>
      </c>
      <c r="I7" s="33">
        <v>104</v>
      </c>
      <c r="J7" s="33">
        <v>104</v>
      </c>
      <c r="K7" s="33">
        <v>104</v>
      </c>
      <c r="L7" s="33">
        <v>104</v>
      </c>
      <c r="M7" s="33">
        <v>104</v>
      </c>
      <c r="N7" s="33">
        <v>104</v>
      </c>
      <c r="O7" s="35">
        <f t="shared" si="0"/>
        <v>1248</v>
      </c>
    </row>
    <row r="8" spans="1:15">
      <c r="A8" s="4">
        <v>5</v>
      </c>
      <c r="B8" s="1" t="s">
        <v>36</v>
      </c>
      <c r="C8" s="33">
        <v>260</v>
      </c>
      <c r="D8" s="33">
        <v>260</v>
      </c>
      <c r="E8" s="33">
        <v>260</v>
      </c>
      <c r="F8" s="33">
        <v>260</v>
      </c>
      <c r="G8" s="33">
        <v>260</v>
      </c>
      <c r="H8" s="33">
        <v>260</v>
      </c>
      <c r="I8" s="33">
        <v>260</v>
      </c>
      <c r="J8" s="33">
        <v>260</v>
      </c>
      <c r="K8" s="33">
        <v>260</v>
      </c>
      <c r="L8" s="33">
        <v>260</v>
      </c>
      <c r="M8" s="33">
        <v>260</v>
      </c>
      <c r="N8" s="33">
        <v>260</v>
      </c>
      <c r="O8" s="35">
        <f t="shared" si="0"/>
        <v>3120</v>
      </c>
    </row>
    <row r="9" spans="1:15">
      <c r="A9" s="4">
        <v>6</v>
      </c>
      <c r="B9" s="1" t="s">
        <v>25</v>
      </c>
      <c r="C9" s="33">
        <v>52</v>
      </c>
      <c r="D9" s="33">
        <v>52</v>
      </c>
      <c r="E9" s="33">
        <v>52</v>
      </c>
      <c r="F9" s="33">
        <v>52</v>
      </c>
      <c r="G9" s="33">
        <v>52</v>
      </c>
      <c r="H9" s="33">
        <v>52</v>
      </c>
      <c r="I9" s="33">
        <v>52</v>
      </c>
      <c r="J9" s="33">
        <v>52</v>
      </c>
      <c r="K9" s="33">
        <v>52</v>
      </c>
      <c r="L9" s="33">
        <v>52</v>
      </c>
      <c r="M9" s="33">
        <v>52</v>
      </c>
      <c r="N9" s="33">
        <v>52</v>
      </c>
      <c r="O9" s="35">
        <f t="shared" si="0"/>
        <v>624</v>
      </c>
    </row>
    <row r="10" spans="1:15">
      <c r="A10" s="21" t="s">
        <v>0</v>
      </c>
      <c r="B10" s="22"/>
      <c r="C10" s="34">
        <f>SUM(C4:C9)</f>
        <v>882.28</v>
      </c>
      <c r="D10" s="34">
        <f>SUM(D4:D9)</f>
        <v>882.28</v>
      </c>
      <c r="E10" s="34">
        <f>SUM(E4:E9)</f>
        <v>882.28</v>
      </c>
      <c r="F10" s="34">
        <f>SUM(F4:F9)</f>
        <v>882.28</v>
      </c>
      <c r="G10" s="34">
        <f>SUM(G4:G9)</f>
        <v>882.28</v>
      </c>
      <c r="H10" s="34">
        <f>SUM(H4:H9)</f>
        <v>882.28</v>
      </c>
      <c r="I10" s="34">
        <f>SUM(I4:I9)</f>
        <v>882.28</v>
      </c>
      <c r="J10" s="34">
        <f>SUM(J4:J9)</f>
        <v>882.28</v>
      </c>
      <c r="K10" s="34">
        <f>SUM(K4:K9)</f>
        <v>882.28</v>
      </c>
      <c r="L10" s="34">
        <f>SUM(L4:L9)</f>
        <v>882.28</v>
      </c>
      <c r="M10" s="34">
        <f>SUM(M4:M9)</f>
        <v>882.28</v>
      </c>
      <c r="N10" s="34">
        <f>SUM(N4:N9)</f>
        <v>882.28</v>
      </c>
      <c r="O10" s="36">
        <f>SUM(O4:O9)</f>
        <v>10587.36</v>
      </c>
    </row>
    <row r="11" spans="1:15" ht="17.25" customHeight="1">
      <c r="A11" s="20" t="s">
        <v>18</v>
      </c>
      <c r="B11" s="20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</row>
    <row r="12" spans="1:15">
      <c r="A12" s="4">
        <v>8</v>
      </c>
      <c r="B12" s="3" t="s">
        <v>29</v>
      </c>
      <c r="C12" s="37">
        <v>41</v>
      </c>
      <c r="D12" s="37">
        <v>41</v>
      </c>
      <c r="E12" s="37">
        <v>41</v>
      </c>
      <c r="F12" s="37">
        <v>41</v>
      </c>
      <c r="G12" s="37">
        <v>41</v>
      </c>
      <c r="H12" s="37">
        <v>41</v>
      </c>
      <c r="I12" s="37">
        <v>41</v>
      </c>
      <c r="J12" s="37">
        <v>41</v>
      </c>
      <c r="K12" s="37">
        <v>41</v>
      </c>
      <c r="L12" s="37">
        <v>41</v>
      </c>
      <c r="M12" s="37">
        <v>41</v>
      </c>
      <c r="N12" s="37">
        <v>41</v>
      </c>
      <c r="O12" s="44">
        <f>SUM(C12:N12)</f>
        <v>492</v>
      </c>
    </row>
    <row r="13" spans="1:15">
      <c r="A13" s="4">
        <v>9</v>
      </c>
      <c r="B13" s="3" t="s">
        <v>30</v>
      </c>
      <c r="C13" s="37">
        <v>21</v>
      </c>
      <c r="D13" s="37">
        <v>21</v>
      </c>
      <c r="E13" s="37">
        <v>21</v>
      </c>
      <c r="F13" s="37">
        <v>21</v>
      </c>
      <c r="G13" s="37">
        <v>21</v>
      </c>
      <c r="H13" s="37">
        <v>21</v>
      </c>
      <c r="I13" s="37">
        <v>21</v>
      </c>
      <c r="J13" s="37">
        <v>21</v>
      </c>
      <c r="K13" s="37">
        <v>21</v>
      </c>
      <c r="L13" s="37">
        <v>21</v>
      </c>
      <c r="M13" s="37">
        <v>21</v>
      </c>
      <c r="N13" s="37">
        <v>21</v>
      </c>
      <c r="O13" s="44">
        <f t="shared" ref="O13:O21" si="1">SUM(C13:N13)</f>
        <v>252</v>
      </c>
    </row>
    <row r="14" spans="1:15">
      <c r="A14" s="4">
        <v>10</v>
      </c>
      <c r="B14" s="3" t="s">
        <v>28</v>
      </c>
      <c r="C14" s="37">
        <v>52</v>
      </c>
      <c r="D14" s="37">
        <v>52</v>
      </c>
      <c r="E14" s="37">
        <v>52</v>
      </c>
      <c r="F14" s="37">
        <v>52</v>
      </c>
      <c r="G14" s="37">
        <v>52</v>
      </c>
      <c r="H14" s="37">
        <v>52</v>
      </c>
      <c r="I14" s="37">
        <v>52</v>
      </c>
      <c r="J14" s="37">
        <v>52</v>
      </c>
      <c r="K14" s="37">
        <v>52</v>
      </c>
      <c r="L14" s="37">
        <v>52</v>
      </c>
      <c r="M14" s="37">
        <v>52</v>
      </c>
      <c r="N14" s="37">
        <v>52</v>
      </c>
      <c r="O14" s="44">
        <f t="shared" si="1"/>
        <v>624</v>
      </c>
    </row>
    <row r="15" spans="1:15">
      <c r="A15" s="4">
        <v>11</v>
      </c>
      <c r="B15" s="3" t="s">
        <v>2</v>
      </c>
      <c r="C15" s="37">
        <v>43</v>
      </c>
      <c r="D15" s="37">
        <v>43</v>
      </c>
      <c r="E15" s="37">
        <v>43</v>
      </c>
      <c r="F15" s="37">
        <v>43</v>
      </c>
      <c r="G15" s="37">
        <v>43</v>
      </c>
      <c r="H15" s="37">
        <v>43</v>
      </c>
      <c r="I15" s="37">
        <v>43</v>
      </c>
      <c r="J15" s="37">
        <v>43</v>
      </c>
      <c r="K15" s="37">
        <v>43</v>
      </c>
      <c r="L15" s="37">
        <v>43</v>
      </c>
      <c r="M15" s="37">
        <v>43</v>
      </c>
      <c r="N15" s="37">
        <v>43</v>
      </c>
      <c r="O15" s="44">
        <f t="shared" si="1"/>
        <v>516</v>
      </c>
    </row>
    <row r="16" spans="1:15">
      <c r="A16" s="4">
        <v>12</v>
      </c>
      <c r="B16" s="3" t="s">
        <v>32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44">
        <f t="shared" si="1"/>
        <v>0</v>
      </c>
    </row>
    <row r="17" spans="1:15">
      <c r="A17" s="4">
        <v>13</v>
      </c>
      <c r="B17" s="3" t="s">
        <v>31</v>
      </c>
      <c r="C17" s="38">
        <v>31</v>
      </c>
      <c r="D17" s="38">
        <v>31</v>
      </c>
      <c r="E17" s="38">
        <v>31</v>
      </c>
      <c r="F17" s="38">
        <v>31</v>
      </c>
      <c r="G17" s="38">
        <v>31</v>
      </c>
      <c r="H17" s="38">
        <v>31</v>
      </c>
      <c r="I17" s="38">
        <v>31</v>
      </c>
      <c r="J17" s="38">
        <v>31</v>
      </c>
      <c r="K17" s="38">
        <v>31</v>
      </c>
      <c r="L17" s="38">
        <v>31</v>
      </c>
      <c r="M17" s="38">
        <v>31</v>
      </c>
      <c r="N17" s="38">
        <v>31</v>
      </c>
      <c r="O17" s="44">
        <f t="shared" si="1"/>
        <v>372</v>
      </c>
    </row>
    <row r="18" spans="1:15">
      <c r="A18" s="4">
        <v>14</v>
      </c>
      <c r="B18" s="3" t="s">
        <v>19</v>
      </c>
      <c r="C18" s="38">
        <v>578</v>
      </c>
      <c r="D18" s="38">
        <v>578</v>
      </c>
      <c r="E18" s="38">
        <v>578</v>
      </c>
      <c r="F18" s="38">
        <v>578</v>
      </c>
      <c r="G18" s="38">
        <v>578</v>
      </c>
      <c r="H18" s="38">
        <v>578</v>
      </c>
      <c r="I18" s="38">
        <v>578</v>
      </c>
      <c r="J18" s="38">
        <v>578</v>
      </c>
      <c r="K18" s="38">
        <v>578</v>
      </c>
      <c r="L18" s="38">
        <v>578</v>
      </c>
      <c r="M18" s="38">
        <v>578</v>
      </c>
      <c r="N18" s="38">
        <v>578</v>
      </c>
      <c r="O18" s="44">
        <f t="shared" si="1"/>
        <v>6936</v>
      </c>
    </row>
    <row r="19" spans="1:15">
      <c r="A19" s="4">
        <v>15</v>
      </c>
      <c r="B19" s="3" t="s">
        <v>17</v>
      </c>
      <c r="C19" s="38">
        <v>50</v>
      </c>
      <c r="D19" s="38">
        <v>50</v>
      </c>
      <c r="E19" s="38">
        <v>50</v>
      </c>
      <c r="F19" s="38">
        <v>50</v>
      </c>
      <c r="G19" s="38">
        <v>50</v>
      </c>
      <c r="H19" s="38">
        <v>50</v>
      </c>
      <c r="I19" s="38">
        <v>50</v>
      </c>
      <c r="J19" s="38">
        <v>50</v>
      </c>
      <c r="K19" s="38">
        <v>50</v>
      </c>
      <c r="L19" s="38">
        <v>50</v>
      </c>
      <c r="M19" s="38">
        <v>50</v>
      </c>
      <c r="N19" s="38">
        <v>50</v>
      </c>
      <c r="O19" s="44">
        <f t="shared" si="1"/>
        <v>600</v>
      </c>
    </row>
    <row r="20" spans="1:15">
      <c r="A20" s="4">
        <v>17</v>
      </c>
      <c r="B20" s="3" t="s">
        <v>3</v>
      </c>
      <c r="C20" s="38">
        <v>19</v>
      </c>
      <c r="D20" s="38">
        <v>19</v>
      </c>
      <c r="E20" s="38">
        <v>19</v>
      </c>
      <c r="F20" s="38">
        <v>19</v>
      </c>
      <c r="G20" s="38">
        <v>19</v>
      </c>
      <c r="H20" s="38">
        <v>19</v>
      </c>
      <c r="I20" s="38">
        <v>19</v>
      </c>
      <c r="J20" s="38">
        <v>19</v>
      </c>
      <c r="K20" s="38">
        <v>19</v>
      </c>
      <c r="L20" s="38">
        <v>19</v>
      </c>
      <c r="M20" s="38">
        <v>19</v>
      </c>
      <c r="N20" s="38">
        <v>19</v>
      </c>
      <c r="O20" s="44">
        <f t="shared" si="1"/>
        <v>228</v>
      </c>
    </row>
    <row r="21" spans="1:15">
      <c r="A21" s="4">
        <v>18</v>
      </c>
      <c r="B21" s="3" t="s">
        <v>16</v>
      </c>
      <c r="C21" s="38">
        <v>19</v>
      </c>
      <c r="D21" s="38">
        <v>19</v>
      </c>
      <c r="E21" s="38">
        <v>19</v>
      </c>
      <c r="F21" s="38">
        <v>19</v>
      </c>
      <c r="G21" s="38">
        <v>19</v>
      </c>
      <c r="H21" s="38">
        <v>19</v>
      </c>
      <c r="I21" s="38">
        <v>19</v>
      </c>
      <c r="J21" s="38">
        <v>19</v>
      </c>
      <c r="K21" s="38">
        <v>19</v>
      </c>
      <c r="L21" s="38">
        <v>19</v>
      </c>
      <c r="M21" s="38">
        <v>19</v>
      </c>
      <c r="N21" s="38">
        <v>19</v>
      </c>
      <c r="O21" s="44">
        <f t="shared" si="1"/>
        <v>228</v>
      </c>
    </row>
    <row r="22" spans="1:15">
      <c r="A22" s="21" t="s">
        <v>0</v>
      </c>
      <c r="B22" s="22"/>
      <c r="C22" s="39">
        <f>SUM(C12:C21)</f>
        <v>854</v>
      </c>
      <c r="D22" s="39">
        <f>SUM(D12:D21)</f>
        <v>854</v>
      </c>
      <c r="E22" s="39">
        <f>SUM(E12:E21)</f>
        <v>854</v>
      </c>
      <c r="F22" s="39">
        <f>SUM(F12:F21)</f>
        <v>854</v>
      </c>
      <c r="G22" s="39">
        <f>SUM(G12:G21)</f>
        <v>854</v>
      </c>
      <c r="H22" s="39">
        <f>SUM(H12:H21)</f>
        <v>854</v>
      </c>
      <c r="I22" s="39">
        <f>SUM(I12:I21)</f>
        <v>854</v>
      </c>
      <c r="J22" s="39">
        <f>SUM(J12:J21)</f>
        <v>854</v>
      </c>
      <c r="K22" s="39">
        <f>SUM(K12:K21)</f>
        <v>854</v>
      </c>
      <c r="L22" s="39">
        <f>SUM(L12:L21)</f>
        <v>854</v>
      </c>
      <c r="M22" s="39">
        <f>SUM(M12:M21)</f>
        <v>854</v>
      </c>
      <c r="N22" s="39">
        <f>SUM(N12:N21)</f>
        <v>854</v>
      </c>
      <c r="O22" s="45">
        <f t="shared" ref="D22:O22" si="2">SUM(O12:O21)</f>
        <v>10248</v>
      </c>
    </row>
    <row r="23" spans="1:15" ht="15">
      <c r="A23" s="14"/>
      <c r="B23" s="20" t="s">
        <v>38</v>
      </c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1:15">
      <c r="A24" s="4">
        <v>19</v>
      </c>
      <c r="B24" s="1" t="s">
        <v>20</v>
      </c>
      <c r="C24" s="40">
        <v>69</v>
      </c>
      <c r="D24" s="40">
        <v>69</v>
      </c>
      <c r="E24" s="40">
        <v>69</v>
      </c>
      <c r="F24" s="40">
        <v>69</v>
      </c>
      <c r="G24" s="40">
        <v>69</v>
      </c>
      <c r="H24" s="40">
        <v>69</v>
      </c>
      <c r="I24" s="40">
        <v>69</v>
      </c>
      <c r="J24" s="40">
        <v>69</v>
      </c>
      <c r="K24" s="40">
        <v>69</v>
      </c>
      <c r="L24" s="40">
        <v>69</v>
      </c>
      <c r="M24" s="40">
        <v>69</v>
      </c>
      <c r="N24" s="40">
        <v>69</v>
      </c>
      <c r="O24" s="46">
        <f t="shared" ref="O24:O25" si="3">SUM(C24:N24)</f>
        <v>828</v>
      </c>
    </row>
    <row r="25" spans="1:15">
      <c r="A25" s="4">
        <v>20</v>
      </c>
      <c r="B25" s="13" t="s">
        <v>27</v>
      </c>
      <c r="C25" s="40">
        <v>40</v>
      </c>
      <c r="D25" s="40">
        <v>40</v>
      </c>
      <c r="E25" s="40">
        <v>40</v>
      </c>
      <c r="F25" s="40">
        <v>40</v>
      </c>
      <c r="G25" s="40">
        <v>40</v>
      </c>
      <c r="H25" s="40">
        <v>40</v>
      </c>
      <c r="I25" s="40">
        <v>40</v>
      </c>
      <c r="J25" s="40">
        <v>40</v>
      </c>
      <c r="K25" s="40">
        <v>40</v>
      </c>
      <c r="L25" s="40">
        <v>40</v>
      </c>
      <c r="M25" s="40">
        <v>40</v>
      </c>
      <c r="N25" s="40">
        <v>40</v>
      </c>
      <c r="O25" s="46">
        <f t="shared" si="3"/>
        <v>480</v>
      </c>
    </row>
    <row r="26" spans="1:15" ht="16.5" customHeight="1">
      <c r="A26" s="4">
        <v>16</v>
      </c>
      <c r="B26" s="3" t="s">
        <v>4</v>
      </c>
      <c r="C26" s="41">
        <v>32</v>
      </c>
      <c r="D26" s="41">
        <v>32</v>
      </c>
      <c r="E26" s="41">
        <v>32</v>
      </c>
      <c r="F26" s="41">
        <v>32</v>
      </c>
      <c r="G26" s="41">
        <v>32</v>
      </c>
      <c r="H26" s="41">
        <v>32</v>
      </c>
      <c r="I26" s="41">
        <v>32</v>
      </c>
      <c r="J26" s="41">
        <v>32</v>
      </c>
      <c r="K26" s="41">
        <v>32</v>
      </c>
      <c r="L26" s="41">
        <v>32</v>
      </c>
      <c r="M26" s="41">
        <v>32</v>
      </c>
      <c r="N26" s="41">
        <v>32</v>
      </c>
      <c r="O26" s="46">
        <f>SUM(C26:N26)</f>
        <v>384</v>
      </c>
    </row>
    <row r="27" spans="1:15">
      <c r="A27" s="4">
        <v>20</v>
      </c>
      <c r="B27" s="1" t="s">
        <v>37</v>
      </c>
      <c r="C27" s="40">
        <v>173</v>
      </c>
      <c r="D27" s="40">
        <v>173</v>
      </c>
      <c r="E27" s="40">
        <v>173</v>
      </c>
      <c r="F27" s="40">
        <v>173</v>
      </c>
      <c r="G27" s="40">
        <v>173</v>
      </c>
      <c r="H27" s="40">
        <v>173</v>
      </c>
      <c r="I27" s="40">
        <v>173</v>
      </c>
      <c r="J27" s="40">
        <v>173</v>
      </c>
      <c r="K27" s="40">
        <v>173</v>
      </c>
      <c r="L27" s="40">
        <v>173</v>
      </c>
      <c r="M27" s="40">
        <v>173</v>
      </c>
      <c r="N27" s="40">
        <v>173</v>
      </c>
      <c r="O27" s="46">
        <f>SUM(C27:N27)</f>
        <v>2076</v>
      </c>
    </row>
    <row r="28" spans="1:15">
      <c r="A28" s="4"/>
      <c r="B28" s="18" t="s">
        <v>40</v>
      </c>
      <c r="C28" s="42">
        <f>SUM(C24:C27)</f>
        <v>314</v>
      </c>
      <c r="D28" s="42">
        <f>SUM(D24:D27)</f>
        <v>314</v>
      </c>
      <c r="E28" s="42">
        <f>SUM(E24:E27)</f>
        <v>314</v>
      </c>
      <c r="F28" s="42">
        <f>SUM(F24:F27)</f>
        <v>314</v>
      </c>
      <c r="G28" s="42">
        <f>SUM(G24:G27)</f>
        <v>314</v>
      </c>
      <c r="H28" s="42">
        <f>SUM(H24:H27)</f>
        <v>314</v>
      </c>
      <c r="I28" s="42">
        <f>SUM(I24:I27)</f>
        <v>314</v>
      </c>
      <c r="J28" s="42">
        <f>SUM(J24:J27)</f>
        <v>314</v>
      </c>
      <c r="K28" s="42">
        <f>SUM(K24:K27)</f>
        <v>314</v>
      </c>
      <c r="L28" s="42">
        <f>SUM(L24:L27)</f>
        <v>314</v>
      </c>
      <c r="M28" s="42">
        <f>SUM(M24:M27)</f>
        <v>314</v>
      </c>
      <c r="N28" s="42">
        <f>SUM(N24:N27)</f>
        <v>314</v>
      </c>
      <c r="O28" s="47">
        <f>SUM(O24:O27)</f>
        <v>3768</v>
      </c>
    </row>
    <row r="29" spans="1:15">
      <c r="A29" s="8" t="s">
        <v>21</v>
      </c>
      <c r="B29" s="12"/>
      <c r="C29" s="49">
        <f>SUM(C10+C22+C28)</f>
        <v>2050.2799999999997</v>
      </c>
      <c r="D29" s="49">
        <f t="shared" ref="D29:O29" si="4">SUM(D10,D22,D28)</f>
        <v>2050.2799999999997</v>
      </c>
      <c r="E29" s="49">
        <f t="shared" si="4"/>
        <v>2050.2799999999997</v>
      </c>
      <c r="F29" s="49">
        <f t="shared" si="4"/>
        <v>2050.2799999999997</v>
      </c>
      <c r="G29" s="49">
        <f t="shared" si="4"/>
        <v>2050.2799999999997</v>
      </c>
      <c r="H29" s="49">
        <f t="shared" si="4"/>
        <v>2050.2799999999997</v>
      </c>
      <c r="I29" s="49">
        <f t="shared" si="4"/>
        <v>2050.2799999999997</v>
      </c>
      <c r="J29" s="49">
        <f t="shared" si="4"/>
        <v>2050.2799999999997</v>
      </c>
      <c r="K29" s="49">
        <f t="shared" si="4"/>
        <v>2050.2799999999997</v>
      </c>
      <c r="L29" s="49">
        <f t="shared" si="4"/>
        <v>2050.2799999999997</v>
      </c>
      <c r="M29" s="49">
        <f t="shared" si="4"/>
        <v>2050.2799999999997</v>
      </c>
      <c r="N29" s="49">
        <f t="shared" si="4"/>
        <v>2050.2799999999997</v>
      </c>
      <c r="O29" s="48">
        <f>SUM(O10+O22+O28)</f>
        <v>24603.360000000001</v>
      </c>
    </row>
    <row r="30" spans="1:15">
      <c r="A30" s="4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43"/>
    </row>
  </sheetData>
  <mergeCells count="11">
    <mergeCell ref="A10:B10"/>
    <mergeCell ref="A11:B11"/>
    <mergeCell ref="C11:O11"/>
    <mergeCell ref="A22:B22"/>
    <mergeCell ref="B23:C23"/>
    <mergeCell ref="A1:B1"/>
    <mergeCell ref="C1:J1"/>
    <mergeCell ref="K1:N1"/>
    <mergeCell ref="A2:B2"/>
    <mergeCell ref="A3:B3"/>
    <mergeCell ref="C3:O3"/>
  </mergeCells>
  <phoneticPr fontId="13" type="noConversion"/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2013-2014 Monthly Budget</vt:lpstr>
      <vt:lpstr>2013-2014 Monthly Budget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role</dc:creator>
  <cp:lastModifiedBy>Brandi Waits</cp:lastModifiedBy>
  <cp:lastPrinted>2013-05-02T05:16:53Z</cp:lastPrinted>
  <dcterms:created xsi:type="dcterms:W3CDTF">2012-04-19T02:19:47Z</dcterms:created>
  <dcterms:modified xsi:type="dcterms:W3CDTF">2013-11-14T05:08:39Z</dcterms:modified>
</cp:coreProperties>
</file>