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9" i="1"/>
  <c r="H9"/>
  <c r="G9"/>
  <c r="H34"/>
  <c r="H35" s="1"/>
  <c r="G34"/>
  <c r="I34" s="1"/>
  <c r="I35" s="1"/>
  <c r="H31"/>
  <c r="H32" s="1"/>
  <c r="G31"/>
  <c r="I31" s="1"/>
  <c r="I32" s="1"/>
  <c r="H20"/>
  <c r="H21"/>
  <c r="H22"/>
  <c r="H23"/>
  <c r="H24"/>
  <c r="H25"/>
  <c r="H26"/>
  <c r="H27"/>
  <c r="H28"/>
  <c r="H19"/>
  <c r="G20"/>
  <c r="I20" s="1"/>
  <c r="G21"/>
  <c r="I21" s="1"/>
  <c r="G22"/>
  <c r="I22" s="1"/>
  <c r="G23"/>
  <c r="I23" s="1"/>
  <c r="G24"/>
  <c r="I24" s="1"/>
  <c r="G25"/>
  <c r="I25" s="1"/>
  <c r="G26"/>
  <c r="I26" s="1"/>
  <c r="G27"/>
  <c r="I27" s="1"/>
  <c r="G28"/>
  <c r="I28" s="1"/>
  <c r="G19"/>
  <c r="I19" s="1"/>
  <c r="H15"/>
  <c r="H16"/>
  <c r="H14"/>
  <c r="G15"/>
  <c r="I15" s="1"/>
  <c r="G16"/>
  <c r="I16" s="1"/>
  <c r="I14"/>
  <c r="H10"/>
  <c r="H11"/>
  <c r="H8"/>
  <c r="G10"/>
  <c r="I10" s="1"/>
  <c r="G11"/>
  <c r="I11" s="1"/>
  <c r="G8"/>
  <c r="I8" s="1"/>
  <c r="H5"/>
  <c r="G5"/>
  <c r="I5" s="1"/>
  <c r="H4"/>
  <c r="H6" s="1"/>
  <c r="G4"/>
  <c r="I4" s="1"/>
  <c r="I6" l="1"/>
  <c r="H29"/>
  <c r="I29"/>
  <c r="H17"/>
  <c r="H12"/>
  <c r="I17"/>
  <c r="I12"/>
  <c r="H36" l="1"/>
  <c r="I36"/>
</calcChain>
</file>

<file path=xl/sharedStrings.xml><?xml version="1.0" encoding="utf-8"?>
<sst xmlns="http://schemas.openxmlformats.org/spreadsheetml/2006/main" count="65" uniqueCount="47">
  <si>
    <t>Will facilitate transportation of blood sumples for CD4 Count in Kampala</t>
  </si>
  <si>
    <t>Will procure medical drugs and subdries and testing kits</t>
  </si>
  <si>
    <t>Will procure mama kits</t>
  </si>
  <si>
    <t>Will procure mordern delivery bed</t>
  </si>
  <si>
    <t xml:space="preserve">ACTIVITY </t>
  </si>
  <si>
    <t xml:space="preserve">ITEM </t>
  </si>
  <si>
    <t xml:space="preserve">UNITS </t>
  </si>
  <si>
    <t xml:space="preserve">NO OF UNITS </t>
  </si>
  <si>
    <t xml:space="preserve">FREQUANCY </t>
  </si>
  <si>
    <t xml:space="preserve">UNIT COST IN UGX </t>
  </si>
  <si>
    <t>AMOUNT IN UGX</t>
  </si>
  <si>
    <t xml:space="preserve">Stationary </t>
  </si>
  <si>
    <t xml:space="preserve">SUBTOTAL </t>
  </si>
  <si>
    <t xml:space="preserve">fuel </t>
  </si>
  <si>
    <t>PROJECT BUDGET IN  UGANDA CURRENCY AND USD</t>
  </si>
  <si>
    <t>UNIT COST IN USD</t>
  </si>
  <si>
    <t xml:space="preserve">AMOUNT IN USD </t>
  </si>
  <si>
    <t xml:space="preserve">Will hold community mobilization and sensitization on HIV Transmission to children </t>
  </si>
  <si>
    <t xml:space="preserve">litres </t>
  </si>
  <si>
    <t>Will facilitate quarterly  monitoring and evaluation of the project</t>
  </si>
  <si>
    <t xml:space="preserve">quarter  </t>
  </si>
  <si>
    <t xml:space="preserve">Fuel </t>
  </si>
  <si>
    <t xml:space="preserve">EIC materials </t>
  </si>
  <si>
    <t xml:space="preserve">posters </t>
  </si>
  <si>
    <t xml:space="preserve">Perdiem </t>
  </si>
  <si>
    <t xml:space="preserve">vehicle repair </t>
  </si>
  <si>
    <t>officer</t>
  </si>
  <si>
    <t xml:space="preserve">vehicle </t>
  </si>
  <si>
    <t xml:space="preserve">unigold </t>
  </si>
  <si>
    <t>startpark</t>
  </si>
  <si>
    <t xml:space="preserve">determine </t>
  </si>
  <si>
    <t>cotton wool</t>
  </si>
  <si>
    <t>gloves</t>
  </si>
  <si>
    <t>prikers</t>
  </si>
  <si>
    <t>syringes</t>
  </si>
  <si>
    <t>vactuainer holder</t>
  </si>
  <si>
    <t>vactuaner needles</t>
  </si>
  <si>
    <t>vactainer tubes</t>
  </si>
  <si>
    <t>kits</t>
  </si>
  <si>
    <t>kg</t>
  </si>
  <si>
    <t>box</t>
  </si>
  <si>
    <t>kit</t>
  </si>
  <si>
    <t>No</t>
  </si>
  <si>
    <t>Bed</t>
  </si>
  <si>
    <t>GRAND TOTAL</t>
  </si>
  <si>
    <t>Refreshments</t>
  </si>
  <si>
    <t>participants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</si>
</sst>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3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43" fontId="0" fillId="0" borderId="0" xfId="1" applyFont="1"/>
    <xf numFmtId="165" fontId="0" fillId="0" borderId="0" xfId="0" applyNumberFormat="1"/>
    <xf numFmtId="43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165" fontId="0" fillId="0" borderId="1" xfId="1" applyNumberFormat="1" applyFont="1" applyBorder="1"/>
    <xf numFmtId="165" fontId="1" fillId="0" borderId="1" xfId="1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Border="1" applyAlignment="1">
      <alignment wrapText="1"/>
    </xf>
    <xf numFmtId="1" fontId="0" fillId="0" borderId="1" xfId="0" applyNumberFormat="1" applyBorder="1"/>
    <xf numFmtId="165" fontId="1" fillId="0" borderId="1" xfId="0" applyNumberFormat="1" applyFont="1" applyBorder="1"/>
    <xf numFmtId="6" fontId="1" fillId="0" borderId="1" xfId="0" applyNumberFormat="1" applyFont="1" applyBorder="1"/>
    <xf numFmtId="165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37"/>
  <sheetViews>
    <sheetView tabSelected="1" topLeftCell="B25" zoomScale="130" zoomScaleNormal="130" workbookViewId="0">
      <selection activeCell="J43" sqref="J43"/>
    </sheetView>
  </sheetViews>
  <sheetFormatPr defaultRowHeight="15"/>
  <cols>
    <col min="1" max="1" width="34.85546875" customWidth="1"/>
    <col min="2" max="2" width="18.42578125" customWidth="1"/>
    <col min="3" max="3" width="14.28515625" customWidth="1"/>
    <col min="4" max="4" width="11.5703125" customWidth="1"/>
    <col min="5" max="5" width="12.140625" customWidth="1"/>
    <col min="6" max="6" width="10.85546875" customWidth="1"/>
    <col min="7" max="7" width="8.42578125" customWidth="1"/>
    <col min="8" max="8" width="13.85546875" customWidth="1"/>
    <col min="9" max="9" width="9.85546875" customWidth="1"/>
    <col min="10" max="11" width="13.85546875" bestFit="1" customWidth="1"/>
  </cols>
  <sheetData>
    <row r="1" spans="1:9">
      <c r="B1" s="1" t="s">
        <v>14</v>
      </c>
      <c r="C1" s="1"/>
      <c r="D1" s="1"/>
      <c r="E1" s="1"/>
      <c r="F1" s="1"/>
      <c r="G1" s="1"/>
      <c r="H1" s="1"/>
      <c r="I1" s="1"/>
    </row>
    <row r="2" spans="1:9" ht="45">
      <c r="A2" s="5" t="s">
        <v>4</v>
      </c>
      <c r="B2" s="6" t="s">
        <v>5</v>
      </c>
      <c r="C2" s="5" t="s">
        <v>6</v>
      </c>
      <c r="D2" s="7" t="s">
        <v>7</v>
      </c>
      <c r="E2" s="7" t="s">
        <v>8</v>
      </c>
      <c r="F2" s="7" t="s">
        <v>9</v>
      </c>
      <c r="G2" s="7" t="s">
        <v>15</v>
      </c>
      <c r="H2" s="7" t="s">
        <v>10</v>
      </c>
      <c r="I2" s="7" t="s">
        <v>16</v>
      </c>
    </row>
    <row r="3" spans="1:9">
      <c r="A3" s="6" t="s">
        <v>19</v>
      </c>
      <c r="B3" s="6"/>
      <c r="C3" s="8"/>
      <c r="D3" s="8"/>
      <c r="E3" s="8"/>
      <c r="F3" s="8"/>
      <c r="G3" s="8"/>
      <c r="H3" s="8"/>
      <c r="I3" s="8"/>
    </row>
    <row r="4" spans="1:9">
      <c r="A4" s="8"/>
      <c r="B4" s="8" t="s">
        <v>13</v>
      </c>
      <c r="C4" s="8" t="s">
        <v>18</v>
      </c>
      <c r="D4" s="8">
        <v>30</v>
      </c>
      <c r="E4" s="8">
        <v>12</v>
      </c>
      <c r="F4" s="9">
        <v>3800</v>
      </c>
      <c r="G4" s="9">
        <f>F4/3000</f>
        <v>1.2666666666666666</v>
      </c>
      <c r="H4" s="9">
        <f>D4*E4*F4</f>
        <v>1368000</v>
      </c>
      <c r="I4" s="9">
        <f>D4*E4*G4</f>
        <v>456</v>
      </c>
    </row>
    <row r="5" spans="1:9">
      <c r="A5" s="8"/>
      <c r="B5" s="8" t="s">
        <v>11</v>
      </c>
      <c r="C5" s="8" t="s">
        <v>20</v>
      </c>
      <c r="D5" s="8">
        <v>1</v>
      </c>
      <c r="E5" s="8">
        <v>12</v>
      </c>
      <c r="F5" s="9">
        <v>80000</v>
      </c>
      <c r="G5" s="9">
        <f t="shared" ref="G5" si="0">F5/3000</f>
        <v>26.666666666666668</v>
      </c>
      <c r="H5" s="9">
        <f t="shared" ref="H5" si="1">D5*E5*F5</f>
        <v>960000</v>
      </c>
      <c r="I5" s="9">
        <f t="shared" ref="I5" si="2">D5*E5*G5</f>
        <v>320</v>
      </c>
    </row>
    <row r="6" spans="1:9">
      <c r="A6" s="6" t="s">
        <v>12</v>
      </c>
      <c r="B6" s="6"/>
      <c r="C6" s="6"/>
      <c r="D6" s="6"/>
      <c r="E6" s="6"/>
      <c r="F6" s="10"/>
      <c r="G6" s="10"/>
      <c r="H6" s="10">
        <f>SUM(H4:H5)</f>
        <v>2328000</v>
      </c>
      <c r="I6" s="10">
        <f>SUM(I4:I5)</f>
        <v>776</v>
      </c>
    </row>
    <row r="7" spans="1:9" ht="27" customHeight="1">
      <c r="A7" s="11" t="s">
        <v>17</v>
      </c>
      <c r="B7" s="12"/>
      <c r="C7" s="12"/>
      <c r="D7" s="8"/>
      <c r="E7" s="8"/>
      <c r="F7" s="8"/>
      <c r="G7" s="8"/>
      <c r="H7" s="8"/>
      <c r="I7" s="8"/>
    </row>
    <row r="8" spans="1:9">
      <c r="A8" s="8"/>
      <c r="B8" s="13" t="s">
        <v>21</v>
      </c>
      <c r="C8" s="8" t="s">
        <v>18</v>
      </c>
      <c r="D8" s="8">
        <v>30</v>
      </c>
      <c r="E8" s="8">
        <v>12</v>
      </c>
      <c r="F8" s="8">
        <v>3800</v>
      </c>
      <c r="G8" s="14">
        <f>F8/3000</f>
        <v>1.2666666666666666</v>
      </c>
      <c r="H8" s="9">
        <f>D8*E8*F8</f>
        <v>1368000</v>
      </c>
      <c r="I8" s="9">
        <f>D8*E8*G8</f>
        <v>456</v>
      </c>
    </row>
    <row r="9" spans="1:9">
      <c r="A9" s="8"/>
      <c r="B9" s="13" t="s">
        <v>45</v>
      </c>
      <c r="C9" s="8" t="s">
        <v>46</v>
      </c>
      <c r="D9" s="8">
        <v>2300</v>
      </c>
      <c r="E9" s="8">
        <v>1</v>
      </c>
      <c r="F9" s="8">
        <v>1000</v>
      </c>
      <c r="G9" s="14">
        <f>F9/3000</f>
        <v>0.33333333333333331</v>
      </c>
      <c r="H9" s="9">
        <f>D9*E9*F9</f>
        <v>2300000</v>
      </c>
      <c r="I9" s="9">
        <f>D9*E9*G9</f>
        <v>766.66666666666663</v>
      </c>
    </row>
    <row r="10" spans="1:9">
      <c r="A10" s="13"/>
      <c r="B10" s="8" t="s">
        <v>11</v>
      </c>
      <c r="C10" s="8" t="s">
        <v>20</v>
      </c>
      <c r="D10" s="8">
        <v>12</v>
      </c>
      <c r="E10" s="8">
        <v>12</v>
      </c>
      <c r="F10" s="8">
        <v>30000</v>
      </c>
      <c r="G10" s="14">
        <f t="shared" ref="G10:G11" si="3">F10/3000</f>
        <v>10</v>
      </c>
      <c r="H10" s="9">
        <f t="shared" ref="H10:H11" si="4">D10*E10*F10</f>
        <v>4320000</v>
      </c>
      <c r="I10" s="9">
        <f t="shared" ref="I10:I11" si="5">D10*E10*G10</f>
        <v>1440</v>
      </c>
    </row>
    <row r="11" spans="1:9">
      <c r="A11" s="13"/>
      <c r="B11" s="8" t="s">
        <v>22</v>
      </c>
      <c r="C11" s="8" t="s">
        <v>23</v>
      </c>
      <c r="D11" s="8">
        <v>100</v>
      </c>
      <c r="E11" s="8">
        <v>12</v>
      </c>
      <c r="F11" s="8">
        <v>5000</v>
      </c>
      <c r="G11" s="14">
        <f t="shared" si="3"/>
        <v>1.6666666666666667</v>
      </c>
      <c r="H11" s="9">
        <f t="shared" si="4"/>
        <v>6000000</v>
      </c>
      <c r="I11" s="9">
        <f t="shared" si="5"/>
        <v>2000</v>
      </c>
    </row>
    <row r="12" spans="1:9">
      <c r="A12" s="6" t="s">
        <v>12</v>
      </c>
      <c r="B12" s="8"/>
      <c r="C12" s="8"/>
      <c r="D12" s="8"/>
      <c r="E12" s="8"/>
      <c r="F12" s="8"/>
      <c r="G12" s="8"/>
      <c r="H12" s="15">
        <f>SUM(H8:H11)</f>
        <v>13988000</v>
      </c>
      <c r="I12" s="15">
        <f>SUM(I8:I11)</f>
        <v>4662.6666666666661</v>
      </c>
    </row>
    <row r="13" spans="1:9">
      <c r="A13" s="11" t="s">
        <v>0</v>
      </c>
      <c r="B13" s="12"/>
      <c r="C13" s="12"/>
      <c r="D13" s="8"/>
      <c r="E13" s="8"/>
      <c r="F13" s="8"/>
      <c r="G13" s="8"/>
      <c r="H13" s="8"/>
      <c r="I13" s="8"/>
    </row>
    <row r="14" spans="1:9">
      <c r="A14" s="13"/>
      <c r="B14" s="8" t="s">
        <v>13</v>
      </c>
      <c r="C14" s="8" t="s">
        <v>18</v>
      </c>
      <c r="D14" s="8">
        <v>35</v>
      </c>
      <c r="E14" s="8">
        <v>12</v>
      </c>
      <c r="F14" s="8">
        <v>3800</v>
      </c>
      <c r="G14" s="14">
        <v>12</v>
      </c>
      <c r="H14" s="9">
        <f>D14*E14*F14</f>
        <v>1596000</v>
      </c>
      <c r="I14" s="9">
        <f>D14*E14*G14</f>
        <v>5040</v>
      </c>
    </row>
    <row r="15" spans="1:9">
      <c r="A15" s="13"/>
      <c r="B15" s="8" t="s">
        <v>24</v>
      </c>
      <c r="C15" s="8" t="s">
        <v>26</v>
      </c>
      <c r="D15" s="8">
        <v>1</v>
      </c>
      <c r="E15" s="8">
        <v>12</v>
      </c>
      <c r="F15" s="8">
        <v>100000</v>
      </c>
      <c r="G15" s="14">
        <f t="shared" ref="G15:G16" si="6">F15/3000</f>
        <v>33.333333333333336</v>
      </c>
      <c r="H15" s="9">
        <f t="shared" ref="H15:H16" si="7">D15*E15*F15</f>
        <v>1200000</v>
      </c>
      <c r="I15" s="9">
        <f t="shared" ref="I15:I16" si="8">D15*E15*G15</f>
        <v>400</v>
      </c>
    </row>
    <row r="16" spans="1:9">
      <c r="A16" s="13"/>
      <c r="B16" s="8" t="s">
        <v>25</v>
      </c>
      <c r="C16" s="8" t="s">
        <v>27</v>
      </c>
      <c r="D16" s="8">
        <v>1</v>
      </c>
      <c r="E16" s="8">
        <v>8</v>
      </c>
      <c r="F16" s="8">
        <v>150000</v>
      </c>
      <c r="G16" s="14">
        <f t="shared" si="6"/>
        <v>50</v>
      </c>
      <c r="H16" s="9">
        <f t="shared" si="7"/>
        <v>1200000</v>
      </c>
      <c r="I16" s="9">
        <f t="shared" si="8"/>
        <v>400</v>
      </c>
    </row>
    <row r="17" spans="1:11">
      <c r="A17" s="6" t="s">
        <v>12</v>
      </c>
      <c r="B17" s="8"/>
      <c r="C17" s="8"/>
      <c r="D17" s="8"/>
      <c r="E17" s="8"/>
      <c r="F17" s="8"/>
      <c r="G17" s="8"/>
      <c r="H17" s="10">
        <f>SUM(H14:H16)</f>
        <v>3996000</v>
      </c>
      <c r="I17" s="10">
        <f>SUM(I14:I16)</f>
        <v>5840</v>
      </c>
    </row>
    <row r="18" spans="1:11">
      <c r="A18" s="11" t="s">
        <v>1</v>
      </c>
      <c r="B18" s="11"/>
      <c r="C18" s="11"/>
      <c r="D18" s="8"/>
      <c r="E18" s="8"/>
      <c r="F18" s="8"/>
      <c r="G18" s="8"/>
      <c r="H18" s="8"/>
      <c r="I18" s="8"/>
    </row>
    <row r="19" spans="1:11">
      <c r="A19" s="13"/>
      <c r="B19" s="8" t="s">
        <v>28</v>
      </c>
      <c r="C19" s="8" t="s">
        <v>38</v>
      </c>
      <c r="D19" s="8">
        <v>5</v>
      </c>
      <c r="E19" s="8">
        <v>6</v>
      </c>
      <c r="F19" s="9">
        <v>60000</v>
      </c>
      <c r="G19" s="8">
        <f>F19/3000</f>
        <v>20</v>
      </c>
      <c r="H19" s="9">
        <f>D19*E19*F19</f>
        <v>1800000</v>
      </c>
      <c r="I19" s="9">
        <f>D19*E19*G19</f>
        <v>600</v>
      </c>
    </row>
    <row r="20" spans="1:11">
      <c r="A20" s="13"/>
      <c r="B20" s="8" t="s">
        <v>29</v>
      </c>
      <c r="C20" s="8" t="s">
        <v>38</v>
      </c>
      <c r="D20" s="8">
        <v>5</v>
      </c>
      <c r="E20" s="8">
        <v>6</v>
      </c>
      <c r="F20" s="9">
        <v>60000</v>
      </c>
      <c r="G20" s="8">
        <f t="shared" ref="G20:G28" si="9">F20/3000</f>
        <v>20</v>
      </c>
      <c r="H20" s="9">
        <f t="shared" ref="H20:H28" si="10">D20*E20*F20</f>
        <v>1800000</v>
      </c>
      <c r="I20" s="9">
        <f t="shared" ref="I20:I28" si="11">D20*E20*G20</f>
        <v>600</v>
      </c>
    </row>
    <row r="21" spans="1:11">
      <c r="A21" s="13"/>
      <c r="B21" s="8" t="s">
        <v>30</v>
      </c>
      <c r="C21" s="8" t="s">
        <v>38</v>
      </c>
      <c r="D21" s="8">
        <v>7</v>
      </c>
      <c r="E21" s="8">
        <v>6</v>
      </c>
      <c r="F21" s="9">
        <v>60000</v>
      </c>
      <c r="G21" s="8">
        <f t="shared" si="9"/>
        <v>20</v>
      </c>
      <c r="H21" s="9">
        <f t="shared" si="10"/>
        <v>2520000</v>
      </c>
      <c r="I21" s="9">
        <f t="shared" si="11"/>
        <v>840</v>
      </c>
    </row>
    <row r="22" spans="1:11">
      <c r="A22" s="13"/>
      <c r="B22" s="8" t="s">
        <v>31</v>
      </c>
      <c r="C22" s="8" t="s">
        <v>39</v>
      </c>
      <c r="D22" s="8">
        <v>4</v>
      </c>
      <c r="E22" s="8">
        <v>4</v>
      </c>
      <c r="F22" s="9">
        <v>12000</v>
      </c>
      <c r="G22" s="8">
        <f t="shared" si="9"/>
        <v>4</v>
      </c>
      <c r="H22" s="9">
        <f t="shared" si="10"/>
        <v>192000</v>
      </c>
      <c r="I22" s="9">
        <f t="shared" si="11"/>
        <v>64</v>
      </c>
    </row>
    <row r="23" spans="1:11">
      <c r="A23" s="13"/>
      <c r="B23" s="8" t="s">
        <v>32</v>
      </c>
      <c r="C23" s="8" t="s">
        <v>40</v>
      </c>
      <c r="D23" s="8">
        <v>5</v>
      </c>
      <c r="E23" s="8">
        <v>4</v>
      </c>
      <c r="F23" s="9">
        <v>11000</v>
      </c>
      <c r="G23" s="14">
        <f t="shared" si="9"/>
        <v>3.6666666666666665</v>
      </c>
      <c r="H23" s="9">
        <f t="shared" si="10"/>
        <v>220000</v>
      </c>
      <c r="I23" s="9">
        <f t="shared" si="11"/>
        <v>73.333333333333329</v>
      </c>
    </row>
    <row r="24" spans="1:11">
      <c r="A24" s="13"/>
      <c r="B24" s="8" t="s">
        <v>33</v>
      </c>
      <c r="C24" s="8" t="s">
        <v>40</v>
      </c>
      <c r="D24" s="8">
        <v>4</v>
      </c>
      <c r="E24" s="8">
        <v>4</v>
      </c>
      <c r="F24" s="9">
        <v>12000</v>
      </c>
      <c r="G24" s="8">
        <f t="shared" si="9"/>
        <v>4</v>
      </c>
      <c r="H24" s="9">
        <f t="shared" si="10"/>
        <v>192000</v>
      </c>
      <c r="I24" s="9">
        <f t="shared" si="11"/>
        <v>64</v>
      </c>
    </row>
    <row r="25" spans="1:11">
      <c r="A25" s="13"/>
      <c r="B25" s="8" t="s">
        <v>34</v>
      </c>
      <c r="C25" s="8" t="s">
        <v>40</v>
      </c>
      <c r="D25" s="8">
        <v>4</v>
      </c>
      <c r="E25" s="8">
        <v>4</v>
      </c>
      <c r="F25" s="9">
        <v>15000</v>
      </c>
      <c r="G25" s="8">
        <f t="shared" si="9"/>
        <v>5</v>
      </c>
      <c r="H25" s="9">
        <f t="shared" si="10"/>
        <v>240000</v>
      </c>
      <c r="I25" s="9">
        <f t="shared" si="11"/>
        <v>80</v>
      </c>
    </row>
    <row r="26" spans="1:11">
      <c r="A26" s="16"/>
      <c r="B26" s="8" t="s">
        <v>35</v>
      </c>
      <c r="C26" s="8" t="s">
        <v>40</v>
      </c>
      <c r="D26" s="8">
        <v>4</v>
      </c>
      <c r="E26" s="8">
        <v>4</v>
      </c>
      <c r="F26" s="9">
        <v>13000</v>
      </c>
      <c r="G26" s="14">
        <f t="shared" si="9"/>
        <v>4.333333333333333</v>
      </c>
      <c r="H26" s="9">
        <f t="shared" si="10"/>
        <v>208000</v>
      </c>
      <c r="I26" s="9">
        <f t="shared" si="11"/>
        <v>69.333333333333329</v>
      </c>
    </row>
    <row r="27" spans="1:11">
      <c r="A27" s="16"/>
      <c r="B27" s="8" t="s">
        <v>36</v>
      </c>
      <c r="C27" s="8" t="s">
        <v>40</v>
      </c>
      <c r="D27" s="8">
        <v>4</v>
      </c>
      <c r="E27" s="8">
        <v>4</v>
      </c>
      <c r="F27" s="9">
        <v>13000</v>
      </c>
      <c r="G27" s="14">
        <f t="shared" si="9"/>
        <v>4.333333333333333</v>
      </c>
      <c r="H27" s="9">
        <f t="shared" si="10"/>
        <v>208000</v>
      </c>
      <c r="I27" s="9">
        <f t="shared" si="11"/>
        <v>69.333333333333329</v>
      </c>
    </row>
    <row r="28" spans="1:11">
      <c r="A28" s="16"/>
      <c r="B28" s="8" t="s">
        <v>37</v>
      </c>
      <c r="C28" s="8" t="s">
        <v>40</v>
      </c>
      <c r="D28" s="8">
        <v>4</v>
      </c>
      <c r="E28" s="8">
        <v>4</v>
      </c>
      <c r="F28" s="9">
        <v>25000</v>
      </c>
      <c r="G28" s="14">
        <f t="shared" si="9"/>
        <v>8.3333333333333339</v>
      </c>
      <c r="H28" s="9">
        <f t="shared" si="10"/>
        <v>400000</v>
      </c>
      <c r="I28" s="9">
        <f t="shared" si="11"/>
        <v>133.33333333333334</v>
      </c>
    </row>
    <row r="29" spans="1:11">
      <c r="A29" s="16" t="s">
        <v>12</v>
      </c>
      <c r="B29" s="8"/>
      <c r="C29" s="8"/>
      <c r="D29" s="8"/>
      <c r="E29" s="8"/>
      <c r="F29" s="8"/>
      <c r="G29" s="8"/>
      <c r="H29" s="15">
        <f>SUM(H19:H28)</f>
        <v>7780000</v>
      </c>
      <c r="I29" s="15">
        <f>SUM(I19:I28)</f>
        <v>2593.3333333333339</v>
      </c>
      <c r="J29" s="3"/>
    </row>
    <row r="30" spans="1:11">
      <c r="A30" s="6" t="s">
        <v>2</v>
      </c>
      <c r="B30" s="8"/>
      <c r="C30" s="8"/>
      <c r="D30" s="8"/>
      <c r="E30" s="8"/>
      <c r="F30" s="8"/>
      <c r="G30" s="8"/>
      <c r="H30" s="8"/>
      <c r="I30" s="8"/>
    </row>
    <row r="31" spans="1:11">
      <c r="A31" s="8"/>
      <c r="B31" s="8" t="s">
        <v>41</v>
      </c>
      <c r="C31" s="8" t="s">
        <v>42</v>
      </c>
      <c r="D31" s="8">
        <v>567</v>
      </c>
      <c r="E31" s="8">
        <v>4</v>
      </c>
      <c r="F31" s="9">
        <v>35000</v>
      </c>
      <c r="G31" s="17">
        <f>F31/3000</f>
        <v>11.666666666666666</v>
      </c>
      <c r="H31" s="17">
        <f>D31*E31*F31</f>
        <v>79380000</v>
      </c>
      <c r="I31" s="17">
        <f>D31*E31*G31</f>
        <v>26460</v>
      </c>
      <c r="K31" s="3"/>
    </row>
    <row r="32" spans="1:11">
      <c r="A32" s="6" t="s">
        <v>12</v>
      </c>
      <c r="B32" s="8"/>
      <c r="C32" s="8"/>
      <c r="D32" s="8"/>
      <c r="E32" s="8"/>
      <c r="F32" s="8"/>
      <c r="G32" s="8"/>
      <c r="H32" s="15">
        <f>H31</f>
        <v>79380000</v>
      </c>
      <c r="I32" s="15">
        <f>I31</f>
        <v>26460</v>
      </c>
      <c r="K32" s="4"/>
    </row>
    <row r="33" spans="1:11">
      <c r="A33" s="6" t="s">
        <v>3</v>
      </c>
      <c r="B33" s="8"/>
      <c r="C33" s="8"/>
      <c r="D33" s="8"/>
      <c r="E33" s="8"/>
      <c r="F33" s="8"/>
      <c r="G33" s="8"/>
      <c r="H33" s="8"/>
      <c r="I33" s="8"/>
    </row>
    <row r="34" spans="1:11">
      <c r="A34" s="8"/>
      <c r="B34" s="8" t="s">
        <v>43</v>
      </c>
      <c r="C34" s="8" t="s">
        <v>42</v>
      </c>
      <c r="D34" s="8">
        <v>2</v>
      </c>
      <c r="E34" s="8">
        <v>1</v>
      </c>
      <c r="F34" s="9">
        <v>250000</v>
      </c>
      <c r="G34" s="14">
        <f>F34/3000</f>
        <v>83.333333333333329</v>
      </c>
      <c r="H34" s="8">
        <f>D34*E34*F34</f>
        <v>500000</v>
      </c>
      <c r="I34" s="18">
        <f>D34*E34*G34</f>
        <v>166.66666666666666</v>
      </c>
    </row>
    <row r="35" spans="1:11">
      <c r="A35" s="6" t="s">
        <v>12</v>
      </c>
      <c r="B35" s="8"/>
      <c r="C35" s="8"/>
      <c r="D35" s="8"/>
      <c r="E35" s="8"/>
      <c r="F35" s="8"/>
      <c r="G35" s="8"/>
      <c r="H35" s="6">
        <f>H34</f>
        <v>500000</v>
      </c>
      <c r="I35" s="19">
        <f>I34</f>
        <v>166.66666666666666</v>
      </c>
    </row>
    <row r="36" spans="1:11">
      <c r="A36" s="6" t="s">
        <v>44</v>
      </c>
      <c r="B36" s="8"/>
      <c r="C36" s="8"/>
      <c r="D36" s="8"/>
      <c r="E36" s="8"/>
      <c r="F36" s="8"/>
      <c r="G36" s="8"/>
      <c r="H36" s="15">
        <f>H35+H32+H29+H17+H12+H6</f>
        <v>107972000</v>
      </c>
      <c r="I36" s="15">
        <f>I35+I32+I29+I17+I12+I6</f>
        <v>40498.666666666664</v>
      </c>
    </row>
    <row r="37" spans="1:11">
      <c r="J37" s="2"/>
      <c r="K37" s="3"/>
    </row>
  </sheetData>
  <mergeCells count="3">
    <mergeCell ref="A7:C7"/>
    <mergeCell ref="A13:C13"/>
    <mergeCell ref="A18:C18"/>
  </mergeCells>
  <pageMargins left="0.7" right="0.7" top="0.75" bottom="0.75" header="0.3" footer="0.3"/>
  <pageSetup orientation="landscape" verticalDpi="0" r:id="rId1"/>
  <legacyDrawing r:id="rId2"/>
  <controls>
    <control shapeId="1025" r:id="rId3" name="Control 1"/>
    <control shapeId="1026" r:id="rId4" name="Control 2"/>
    <control shapeId="1027" r:id="rId5" name="Control 3"/>
    <control shapeId="1028" r:id="rId6" name="Control 4"/>
    <control shapeId="1029" r:id="rId7" name="Control 5"/>
    <control shapeId="1030" r:id="rId8" name="Control 6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2015-03-18T09:43:11Z</cp:lastPrinted>
  <dcterms:created xsi:type="dcterms:W3CDTF">2015-03-17T14:49:19Z</dcterms:created>
  <dcterms:modified xsi:type="dcterms:W3CDTF">2015-03-18T09:54:10Z</dcterms:modified>
</cp:coreProperties>
</file>