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40" windowWidth="16995" windowHeight="7530" tabRatio="804"/>
  </bookViews>
  <sheets>
    <sheet name="2013" sheetId="13" r:id="rId1"/>
    <sheet name="Jan-13" sheetId="1" r:id="rId2"/>
    <sheet name="Feb-13" sheetId="2" r:id="rId3"/>
    <sheet name="March-13" sheetId="3" r:id="rId4"/>
    <sheet name="April-13" sheetId="14" r:id="rId5"/>
    <sheet name="May-13" sheetId="4" r:id="rId6"/>
    <sheet name="June-13" sheetId="6" r:id="rId7"/>
    <sheet name="July-13" sheetId="7" r:id="rId8"/>
    <sheet name="Aug-13" sheetId="8" r:id="rId9"/>
    <sheet name="Sept-13" sheetId="9" r:id="rId10"/>
    <sheet name="Oct-13" sheetId="10" r:id="rId11"/>
    <sheet name="Nov-13" sheetId="15" r:id="rId12"/>
    <sheet name="Dec-13" sheetId="12" r:id="rId13"/>
  </sheets>
  <calcPr calcId="145621"/>
</workbook>
</file>

<file path=xl/calcChain.xml><?xml version="1.0" encoding="utf-8"?>
<calcChain xmlns="http://schemas.openxmlformats.org/spreadsheetml/2006/main">
  <c r="D33" i="13" l="1"/>
  <c r="D32" i="13"/>
  <c r="D28" i="13"/>
  <c r="D25" i="13"/>
  <c r="D22" i="13"/>
  <c r="D20" i="13"/>
  <c r="D17" i="13"/>
  <c r="E3" i="13" s="1"/>
  <c r="D46" i="13" l="1"/>
  <c r="E30" i="15"/>
  <c r="E16" i="15"/>
  <c r="E6" i="15"/>
  <c r="E3" i="15" s="1"/>
  <c r="D39" i="13"/>
  <c r="E3" i="14"/>
  <c r="E14" i="14"/>
  <c r="E6" i="14"/>
  <c r="E18" i="12" l="1"/>
  <c r="E6" i="12"/>
  <c r="E3" i="12" s="1"/>
  <c r="D47" i="13" s="1"/>
  <c r="E32" i="12"/>
  <c r="E30" i="1"/>
  <c r="E30" i="2"/>
  <c r="E30" i="10"/>
  <c r="E16" i="10"/>
  <c r="E6" i="10"/>
  <c r="E6" i="9"/>
  <c r="E30" i="9"/>
  <c r="E16" i="9"/>
  <c r="E30" i="8"/>
  <c r="E14" i="8"/>
  <c r="E6" i="8"/>
  <c r="E6" i="7"/>
  <c r="E14" i="7"/>
  <c r="E30" i="7"/>
  <c r="E6" i="6"/>
  <c r="E40" i="6"/>
  <c r="E54" i="6"/>
  <c r="E3" i="10" l="1"/>
  <c r="D45" i="13" s="1"/>
  <c r="E3" i="7"/>
  <c r="D42" i="13" s="1"/>
  <c r="E3" i="6"/>
  <c r="D41" i="13" s="1"/>
  <c r="E3" i="9"/>
  <c r="D44" i="13" s="1"/>
  <c r="E3" i="8"/>
  <c r="D43" i="13" s="1"/>
  <c r="E6" i="4"/>
  <c r="E14" i="4"/>
  <c r="E30" i="4"/>
  <c r="E3" i="4" l="1"/>
  <c r="D40" i="13" s="1"/>
  <c r="E6" i="3"/>
  <c r="E30" i="3"/>
  <c r="E14" i="3"/>
  <c r="E3" i="3" l="1"/>
  <c r="D38" i="13" s="1"/>
  <c r="E14" i="2"/>
  <c r="E6" i="2"/>
  <c r="E3" i="2" l="1"/>
  <c r="D37" i="13" s="1"/>
  <c r="E14" i="1" l="1"/>
  <c r="E6" i="1"/>
  <c r="E3" i="1" l="1"/>
  <c r="D36" i="13" s="1"/>
  <c r="E35" i="13" l="1"/>
  <c r="E49" i="13" s="1"/>
</calcChain>
</file>

<file path=xl/sharedStrings.xml><?xml version="1.0" encoding="utf-8"?>
<sst xmlns="http://schemas.openxmlformats.org/spreadsheetml/2006/main" count="534" uniqueCount="169">
  <si>
    <t>Total Expenses</t>
  </si>
  <si>
    <t>Sl. No</t>
  </si>
  <si>
    <t>Item</t>
  </si>
  <si>
    <t>Quantity</t>
  </si>
  <si>
    <t>Expenses in Rs</t>
  </si>
  <si>
    <t>House Expenses</t>
  </si>
  <si>
    <t>House Rent for this month, Paid</t>
  </si>
  <si>
    <t>Paid to Hon. Of Warden</t>
  </si>
  <si>
    <t>LPG GAS</t>
  </si>
  <si>
    <t>Detergent</t>
  </si>
  <si>
    <t>Tooth Paste</t>
  </si>
  <si>
    <t xml:space="preserve">Food </t>
  </si>
  <si>
    <t>Rice</t>
  </si>
  <si>
    <t>50 kg</t>
  </si>
  <si>
    <t>R.Dal</t>
  </si>
  <si>
    <t>4 kg</t>
  </si>
  <si>
    <t>S.Badi</t>
  </si>
  <si>
    <t>Egg</t>
  </si>
  <si>
    <t>Chicken</t>
  </si>
  <si>
    <t>Oil</t>
  </si>
  <si>
    <t>Chuda</t>
  </si>
  <si>
    <t>Chhatua</t>
  </si>
  <si>
    <t>3 kg</t>
  </si>
  <si>
    <t>Sugar</t>
  </si>
  <si>
    <t>Micture &amp; Biscuit</t>
  </si>
  <si>
    <t>Vegetable</t>
  </si>
  <si>
    <t>Condiments</t>
  </si>
  <si>
    <t>Miscellaneous</t>
  </si>
  <si>
    <t>6 kg</t>
  </si>
  <si>
    <t>45 nos.</t>
  </si>
  <si>
    <t>2.5 kg</t>
  </si>
  <si>
    <t>12 kg</t>
  </si>
  <si>
    <t>5 kg</t>
  </si>
  <si>
    <t>Matar,Chana</t>
  </si>
  <si>
    <t>Suji</t>
  </si>
  <si>
    <t>Fire wood</t>
  </si>
  <si>
    <t>Electri Bill Payment from April-2012 to February-2013</t>
  </si>
  <si>
    <t>50 nos.</t>
  </si>
  <si>
    <t>2 kg</t>
  </si>
  <si>
    <t>25 kg</t>
  </si>
  <si>
    <t>Fish</t>
  </si>
  <si>
    <t>20 kg</t>
  </si>
  <si>
    <t>Fire Wood</t>
  </si>
  <si>
    <t>Vegetable including potato</t>
  </si>
  <si>
    <t>6kg</t>
  </si>
  <si>
    <t>Chicken @160.00</t>
  </si>
  <si>
    <t>Egg @4.50</t>
  </si>
  <si>
    <t>8kg</t>
  </si>
  <si>
    <t>Oil @100.00</t>
  </si>
  <si>
    <t>15kg</t>
  </si>
  <si>
    <t>Sugar @43.00</t>
  </si>
  <si>
    <t>50kg</t>
  </si>
  <si>
    <t>Chuda @23.00</t>
  </si>
  <si>
    <t>Suji @22.00</t>
  </si>
  <si>
    <t>4kg</t>
  </si>
  <si>
    <t>Soya Badi @70.00</t>
  </si>
  <si>
    <t>14kg</t>
  </si>
  <si>
    <t>R.Dal @75.00</t>
  </si>
  <si>
    <t>108kg</t>
  </si>
  <si>
    <t>Rice @18.00</t>
  </si>
  <si>
    <t>FOOD</t>
  </si>
  <si>
    <t>Toth brush stand, School Bag,Making of Gantha for Sleeping</t>
  </si>
  <si>
    <t>Khata,Chalk,Pencil,Dot Pen &amp; Rubber etc.</t>
  </si>
  <si>
    <t>Aluminium Container for comodities @150.00</t>
  </si>
  <si>
    <t>Floor making &amp; siting of slab</t>
  </si>
  <si>
    <t>Pipe fitting &amp; 8nos.of water tab(Including labour charges deduct from H/R)</t>
  </si>
  <si>
    <t>Silver Gangula @80.00</t>
  </si>
  <si>
    <t>Electric Bulb CFL 27W</t>
  </si>
  <si>
    <t>Washing Brush(For Cloth) @40.00</t>
  </si>
  <si>
    <t>Rope</t>
  </si>
  <si>
    <t>Hanger @30.00</t>
  </si>
  <si>
    <t>Gas Chula Base</t>
  </si>
  <si>
    <t>Chatei(Big) @220.00</t>
  </si>
  <si>
    <t>Belena Peda, Khadika, Tawa</t>
  </si>
  <si>
    <t>Steel Drum with cover (For Storage Water)</t>
  </si>
  <si>
    <t>Aluminium Dekchi with Cover(Big)</t>
  </si>
  <si>
    <t>Aluminium Cover</t>
  </si>
  <si>
    <t>Steel Spoon @12.00</t>
  </si>
  <si>
    <t>Steel Plate(small) @30.00</t>
  </si>
  <si>
    <t>Steel Kansa @40.00</t>
  </si>
  <si>
    <t>Steel Katora @40.00</t>
  </si>
  <si>
    <t>Steel Tray @75.00</t>
  </si>
  <si>
    <t>Mug(Silver) @50.00</t>
  </si>
  <si>
    <t>Plastic Balti @180.00</t>
  </si>
  <si>
    <t>Towel @60.00</t>
  </si>
  <si>
    <t>Detergent &amp; Soap</t>
  </si>
  <si>
    <t>Fire Wood &amp; LPG</t>
  </si>
  <si>
    <t>Medicine &amp; fees</t>
  </si>
  <si>
    <t>10kg</t>
  </si>
  <si>
    <t>15 packet</t>
  </si>
  <si>
    <t>25kg</t>
  </si>
  <si>
    <t>160kg</t>
  </si>
  <si>
    <t>2nos.</t>
  </si>
  <si>
    <t xml:space="preserve">Paid to Hon. Of Warden </t>
  </si>
  <si>
    <t>Paid to Hon. Of Tuterial Teacher</t>
  </si>
  <si>
    <t>1no.</t>
  </si>
  <si>
    <t>Fuel</t>
  </si>
  <si>
    <t>Electry Bill for two month</t>
  </si>
  <si>
    <t>Tooth Paste,Oil,Detergent &amp; Soap</t>
  </si>
  <si>
    <t>Big Gangula for washinig cloth(Silver)</t>
  </si>
  <si>
    <t>3nos.</t>
  </si>
  <si>
    <t>Chalk, Pencial &amp; Khata</t>
  </si>
  <si>
    <t>Birth day celbrate(cake,sweet,flower etc..)</t>
  </si>
  <si>
    <t>14th Nov. Children Day rally programme:-</t>
  </si>
  <si>
    <t>14th Nov. Children Day Rally programme:-Tempo fare, Banner,Poster Flag card &amp; fooding etc.. Total expendituree Rs- 5000</t>
  </si>
  <si>
    <t xml:space="preserve">SANTI NGO mannaged  Rs-3000 expenditure </t>
  </si>
  <si>
    <t>20kg</t>
  </si>
  <si>
    <t>25nos.</t>
  </si>
  <si>
    <t>Dari (5"*9")*@450</t>
  </si>
  <si>
    <t>4nos.</t>
  </si>
  <si>
    <t>Blanket @250</t>
  </si>
  <si>
    <t>Chalk @15</t>
  </si>
  <si>
    <t>10p</t>
  </si>
  <si>
    <t>Towel @55</t>
  </si>
  <si>
    <t>4p</t>
  </si>
  <si>
    <t>12kg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</si>
  <si>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</si>
  <si>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</si>
  <si>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</si>
  <si>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</si>
  <si>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</si>
  <si>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</si>
  <si>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</si>
  <si>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</si>
  <si>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</si>
  <si>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</si>
  <si>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</si>
  <si>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</si>
  <si>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Note: Expenses increased because we increased from providing full support from 10 to 25 children. </t>
  </si>
  <si>
    <t>https://www.facebook.com/pages/Santi-wwwihelpchildrenorg/414070561963473</t>
  </si>
  <si>
    <t>http://www.ihelpchildren.org</t>
  </si>
  <si>
    <t xml:space="preserve">Please see following </t>
  </si>
  <si>
    <t>Coconut Oil</t>
  </si>
  <si>
    <t>Mixture &amp; Biscuit</t>
  </si>
  <si>
    <t>Detergent,Soap &amp; Coconut oil</t>
  </si>
  <si>
    <t>Mosquito coil,Tooth Paste,Coconut Oil</t>
  </si>
  <si>
    <t>Phenol &amp; Brush</t>
  </si>
  <si>
    <t>Biscuits and Mixture</t>
  </si>
  <si>
    <t>Mosquito steel net for window</t>
  </si>
  <si>
    <t>Paid to Hon. Of Tutorial Teacher</t>
  </si>
  <si>
    <t>Paneer</t>
  </si>
  <si>
    <t>http://www.globalgiving.org/projects/will-an-indian-child-get-home-food-and-schooling/</t>
  </si>
  <si>
    <t>SANTI CHILD CARE CENTER 2013 Year</t>
  </si>
  <si>
    <t>40 nos.</t>
  </si>
  <si>
    <t>2kg</t>
  </si>
  <si>
    <t>Fruits</t>
  </si>
  <si>
    <t>Durga puja expenditure</t>
  </si>
  <si>
    <t>Specially requested and paid by a donor and also requested to be anonymous.</t>
  </si>
  <si>
    <t>Sweater(Boys 11*230, Girls 14*235)</t>
  </si>
  <si>
    <t>Indian Rupee</t>
  </si>
  <si>
    <t>Total Surplus</t>
  </si>
  <si>
    <t>Money Received Total</t>
  </si>
  <si>
    <t>Indivisual Donor</t>
  </si>
  <si>
    <t>Through Global Giving</t>
  </si>
  <si>
    <t>Expenses Total</t>
  </si>
  <si>
    <t xml:space="preserve">             Cannot Disclose Indivisual Donor's name.</t>
  </si>
  <si>
    <t>Month of January ( 01-01-13 to 01-31-13)</t>
  </si>
  <si>
    <t>Month of February ( 02-01-13 to 02-28-13)</t>
  </si>
  <si>
    <t>Month of March ( 03-01-13 to 03-31-13)</t>
  </si>
  <si>
    <t>Month of April ( 04-01-13 to 04-30-13)</t>
  </si>
  <si>
    <t>Month of May ( 05-01-13 to 05-31-13)</t>
  </si>
  <si>
    <t>Month of June ( 06-01-13 to 06-30-13)</t>
  </si>
  <si>
    <t>Month of July ( 07-01-13 to 07-31-13)</t>
  </si>
  <si>
    <t>Month of August ( 08-01-13 to 08-31-13)</t>
  </si>
  <si>
    <t>Month of September ( 09-01-13 to 09-30-13)</t>
  </si>
  <si>
    <t>Month of October ( 10-01-13 to 10-31-13)</t>
  </si>
  <si>
    <t>Month of November ( 11-01-13 to 11-30-13)</t>
  </si>
  <si>
    <t>Month of December ( 12-01-13 to 12-31-13)</t>
  </si>
  <si>
    <t>Increased support from 10 to 25 children in SANTI from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</si>
</sst>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0" fillId="0" borderId="0" xfId="0" applyFont="1"/>
    <xf numFmtId="1" fontId="0" fillId="0" borderId="0" xfId="0" applyNumberFormat="1"/>
    <xf numFmtId="0" fontId="4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3" fontId="1" fillId="0" borderId="0" xfId="0" applyNumberFormat="1" applyFont="1"/>
    <xf numFmtId="3" fontId="0" fillId="0" borderId="0" xfId="0" applyNumberFormat="1"/>
    <xf numFmtId="0" fontId="6" fillId="0" borderId="0" xfId="1"/>
    <xf numFmtId="1" fontId="0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4" fontId="0" fillId="0" borderId="0" xfId="0" applyNumberFormat="1"/>
    <xf numFmtId="8" fontId="0" fillId="0" borderId="0" xfId="0" applyNumberFormat="1"/>
    <xf numFmtId="10" fontId="0" fillId="0" borderId="0" xfId="0" applyNumberFormat="1"/>
    <xf numFmtId="0" fontId="0" fillId="0" borderId="0" xfId="0" applyFill="1"/>
    <xf numFmtId="1" fontId="0" fillId="0" borderId="0" xfId="0" applyNumberFormat="1" applyFill="1"/>
    <xf numFmtId="0" fontId="7" fillId="3" borderId="0" xfId="0" applyFont="1" applyFill="1"/>
    <xf numFmtId="3" fontId="7" fillId="3" borderId="0" xfId="0" applyNumberFormat="1" applyFont="1" applyFill="1"/>
    <xf numFmtId="0" fontId="1" fillId="3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5" fillId="4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elpchildren.org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19" workbookViewId="0">
      <selection activeCell="H44" sqref="H44"/>
    </sheetView>
  </sheetViews>
  <sheetFormatPr defaultRowHeight="15" x14ac:dyDescent="0.25"/>
  <cols>
    <col min="1" max="1" width="21.28515625" customWidth="1"/>
    <col min="2" max="2" width="16" customWidth="1"/>
    <col min="3" max="3" width="20.7109375" bestFit="1" customWidth="1"/>
    <col min="5" max="5" width="13.5703125" customWidth="1"/>
  </cols>
  <sheetData>
    <row r="1" spans="1:6" x14ac:dyDescent="0.25">
      <c r="A1" s="32" t="s">
        <v>142</v>
      </c>
      <c r="B1" s="32"/>
      <c r="C1" s="32"/>
      <c r="D1" s="32"/>
      <c r="E1" s="32"/>
      <c r="F1" s="32"/>
    </row>
    <row r="2" spans="1:6" ht="18.75" customHeight="1" x14ac:dyDescent="0.25">
      <c r="A2" s="32"/>
      <c r="B2" s="32"/>
      <c r="C2" s="32"/>
      <c r="D2" s="32"/>
      <c r="E2" s="32"/>
      <c r="F2" s="32"/>
    </row>
    <row r="3" spans="1:6" ht="30.75" x14ac:dyDescent="0.3">
      <c r="A3" s="1" t="s">
        <v>151</v>
      </c>
      <c r="B3" s="21"/>
      <c r="C3" s="1"/>
      <c r="D3" s="22" t="s">
        <v>149</v>
      </c>
      <c r="E3" s="15">
        <f>SUM(D4:D33)</f>
        <v>263723.0417</v>
      </c>
      <c r="F3" s="14"/>
    </row>
    <row r="4" spans="1:6" x14ac:dyDescent="0.25">
      <c r="B4" s="23">
        <v>41279</v>
      </c>
      <c r="C4" t="s">
        <v>152</v>
      </c>
      <c r="D4" s="16">
        <v>1250</v>
      </c>
    </row>
    <row r="5" spans="1:6" x14ac:dyDescent="0.25">
      <c r="B5" s="23">
        <v>41310</v>
      </c>
      <c r="C5" t="s">
        <v>152</v>
      </c>
      <c r="D5" s="16">
        <v>1250</v>
      </c>
    </row>
    <row r="6" spans="1:6" x14ac:dyDescent="0.25">
      <c r="B6" s="23">
        <v>41312</v>
      </c>
      <c r="C6" t="s">
        <v>152</v>
      </c>
      <c r="D6" s="16">
        <v>1500</v>
      </c>
    </row>
    <row r="7" spans="1:6" x14ac:dyDescent="0.25">
      <c r="B7" s="23">
        <v>41325</v>
      </c>
      <c r="C7" t="s">
        <v>152</v>
      </c>
      <c r="D7" s="16">
        <v>12000</v>
      </c>
    </row>
    <row r="8" spans="1:6" x14ac:dyDescent="0.25">
      <c r="B8" s="23">
        <v>41325</v>
      </c>
      <c r="C8" t="s">
        <v>152</v>
      </c>
      <c r="D8" s="16">
        <v>15000</v>
      </c>
    </row>
    <row r="9" spans="1:6" x14ac:dyDescent="0.25">
      <c r="B9" s="23">
        <v>41338</v>
      </c>
      <c r="C9" t="s">
        <v>152</v>
      </c>
      <c r="D9" s="16">
        <v>1250</v>
      </c>
    </row>
    <row r="10" spans="1:6" x14ac:dyDescent="0.25">
      <c r="B10" s="23">
        <v>41340</v>
      </c>
      <c r="C10" t="s">
        <v>152</v>
      </c>
      <c r="D10" s="16">
        <v>1500</v>
      </c>
    </row>
    <row r="11" spans="1:6" x14ac:dyDescent="0.25">
      <c r="B11" s="23">
        <v>41362</v>
      </c>
      <c r="C11" t="s">
        <v>152</v>
      </c>
      <c r="D11" s="16">
        <v>1500</v>
      </c>
    </row>
    <row r="12" spans="1:6" x14ac:dyDescent="0.25">
      <c r="B12" s="23">
        <v>41369</v>
      </c>
      <c r="C12" t="s">
        <v>152</v>
      </c>
      <c r="D12" s="16">
        <v>1250</v>
      </c>
    </row>
    <row r="13" spans="1:6" x14ac:dyDescent="0.25">
      <c r="B13" s="23">
        <v>41395</v>
      </c>
      <c r="C13" t="s">
        <v>152</v>
      </c>
      <c r="D13" s="16">
        <v>1500</v>
      </c>
    </row>
    <row r="14" spans="1:6" x14ac:dyDescent="0.25">
      <c r="B14" s="23">
        <v>41421</v>
      </c>
      <c r="C14" t="s">
        <v>152</v>
      </c>
      <c r="D14" s="16">
        <v>1350</v>
      </c>
    </row>
    <row r="15" spans="1:6" x14ac:dyDescent="0.25">
      <c r="B15" s="23">
        <v>41429</v>
      </c>
      <c r="C15" t="s">
        <v>152</v>
      </c>
      <c r="D15" s="16">
        <v>1500</v>
      </c>
    </row>
    <row r="16" spans="1:6" x14ac:dyDescent="0.25">
      <c r="B16" s="23">
        <v>41452</v>
      </c>
      <c r="C16" t="s">
        <v>152</v>
      </c>
      <c r="D16" s="16">
        <v>1350</v>
      </c>
    </row>
    <row r="17" spans="2:14" x14ac:dyDescent="0.25">
      <c r="B17" s="23">
        <v>41453</v>
      </c>
      <c r="C17" t="s">
        <v>153</v>
      </c>
      <c r="D17" s="16">
        <f>0.17*44648.8</f>
        <v>7590.2960000000012</v>
      </c>
      <c r="H17" s="24"/>
      <c r="I17" s="25"/>
      <c r="K17" s="7"/>
    </row>
    <row r="18" spans="2:14" x14ac:dyDescent="0.25">
      <c r="B18" s="23">
        <v>41473</v>
      </c>
      <c r="C18" t="s">
        <v>152</v>
      </c>
      <c r="D18" s="16">
        <v>3000</v>
      </c>
    </row>
    <row r="19" spans="2:14" x14ac:dyDescent="0.25">
      <c r="B19" s="23">
        <v>41482</v>
      </c>
      <c r="C19" t="s">
        <v>152</v>
      </c>
      <c r="D19" s="16">
        <v>1350</v>
      </c>
    </row>
    <row r="20" spans="2:14" x14ac:dyDescent="0.25">
      <c r="B20" s="23">
        <v>41485</v>
      </c>
      <c r="C20" t="s">
        <v>153</v>
      </c>
      <c r="D20" s="16">
        <f>0.16*36904.11</f>
        <v>5904.6576000000005</v>
      </c>
      <c r="H20" s="24"/>
      <c r="I20" s="25"/>
      <c r="K20" s="7"/>
    </row>
    <row r="21" spans="2:14" x14ac:dyDescent="0.25">
      <c r="B21" s="23">
        <v>41503</v>
      </c>
      <c r="C21" t="s">
        <v>152</v>
      </c>
      <c r="D21" s="16">
        <v>1350</v>
      </c>
    </row>
    <row r="22" spans="2:14" x14ac:dyDescent="0.25">
      <c r="B22" s="23">
        <v>41516</v>
      </c>
      <c r="C22" t="s">
        <v>153</v>
      </c>
      <c r="D22" s="16">
        <f>0.9*31721.79</f>
        <v>28549.611000000001</v>
      </c>
      <c r="H22" s="24"/>
      <c r="K22" s="7"/>
    </row>
    <row r="23" spans="2:14" x14ac:dyDescent="0.25">
      <c r="B23" s="23">
        <v>41526</v>
      </c>
      <c r="C23" t="s">
        <v>152</v>
      </c>
      <c r="D23" s="16">
        <v>3000</v>
      </c>
    </row>
    <row r="24" spans="2:14" x14ac:dyDescent="0.25">
      <c r="B24" s="23">
        <v>41544</v>
      </c>
      <c r="C24" t="s">
        <v>152</v>
      </c>
      <c r="D24" s="16">
        <v>1350</v>
      </c>
    </row>
    <row r="25" spans="2:14" x14ac:dyDescent="0.25">
      <c r="B25" s="23">
        <v>41548</v>
      </c>
      <c r="C25" t="s">
        <v>153</v>
      </c>
      <c r="D25" s="16">
        <f>0.82*44775.46</f>
        <v>36715.877199999995</v>
      </c>
      <c r="H25" s="24"/>
      <c r="K25" s="7"/>
    </row>
    <row r="26" spans="2:14" x14ac:dyDescent="0.25">
      <c r="B26" s="23">
        <v>41564</v>
      </c>
      <c r="C26" t="s">
        <v>152</v>
      </c>
      <c r="D26" s="16">
        <v>9500</v>
      </c>
    </row>
    <row r="27" spans="2:14" x14ac:dyDescent="0.25">
      <c r="B27" s="23">
        <v>41575</v>
      </c>
      <c r="C27" t="s">
        <v>152</v>
      </c>
      <c r="D27" s="16">
        <v>1350</v>
      </c>
    </row>
    <row r="28" spans="2:14" x14ac:dyDescent="0.25">
      <c r="B28" s="23">
        <v>41577</v>
      </c>
      <c r="C28" t="s">
        <v>153</v>
      </c>
      <c r="D28" s="16">
        <f>0.28*113136.13</f>
        <v>31678.116400000003</v>
      </c>
      <c r="H28" s="24"/>
      <c r="K28" s="7"/>
    </row>
    <row r="29" spans="2:14" x14ac:dyDescent="0.25">
      <c r="B29" s="23">
        <v>41584</v>
      </c>
      <c r="C29" t="s">
        <v>152</v>
      </c>
      <c r="D29" s="16">
        <v>3000</v>
      </c>
    </row>
    <row r="30" spans="2:14" x14ac:dyDescent="0.25">
      <c r="B30" s="23">
        <v>41605</v>
      </c>
      <c r="C30" t="s">
        <v>152</v>
      </c>
      <c r="D30" s="16">
        <v>1350</v>
      </c>
    </row>
    <row r="31" spans="2:14" x14ac:dyDescent="0.25">
      <c r="B31" s="23">
        <v>41635</v>
      </c>
      <c r="C31" t="s">
        <v>152</v>
      </c>
      <c r="D31" s="16">
        <v>1350</v>
      </c>
    </row>
    <row r="32" spans="2:14" x14ac:dyDescent="0.25">
      <c r="B32" s="23">
        <v>41607</v>
      </c>
      <c r="C32" t="s">
        <v>153</v>
      </c>
      <c r="D32" s="16">
        <f>0.92*57556.62</f>
        <v>52952.090400000008</v>
      </c>
      <c r="G32" s="16"/>
      <c r="H32" s="24"/>
      <c r="J32" s="26"/>
      <c r="K32" s="27"/>
      <c r="L32" s="26"/>
      <c r="M32" s="26"/>
      <c r="N32" s="26"/>
    </row>
    <row r="33" spans="1:14" x14ac:dyDescent="0.25">
      <c r="B33" s="23">
        <v>41638</v>
      </c>
      <c r="C33" t="s">
        <v>153</v>
      </c>
      <c r="D33" s="16">
        <f>0.87*36244.13</f>
        <v>31532.393099999998</v>
      </c>
      <c r="H33" s="24"/>
      <c r="J33" s="26"/>
      <c r="K33" s="27"/>
      <c r="L33" s="26"/>
      <c r="M33" s="26"/>
      <c r="N33" s="26"/>
    </row>
    <row r="34" spans="1:14" ht="18.75" x14ac:dyDescent="0.3">
      <c r="B34" s="22"/>
      <c r="C34" s="20"/>
      <c r="D34" s="21"/>
      <c r="E34" s="21"/>
      <c r="F34" s="21"/>
    </row>
    <row r="35" spans="1:14" ht="30.75" x14ac:dyDescent="0.3">
      <c r="A35" s="1" t="s">
        <v>154</v>
      </c>
      <c r="B35" s="31">
        <v>2013</v>
      </c>
      <c r="C35" s="1"/>
      <c r="D35" s="22" t="s">
        <v>149</v>
      </c>
      <c r="E35" s="15">
        <f>SUM(D36:D47)</f>
        <v>261092</v>
      </c>
      <c r="F35" s="21"/>
    </row>
    <row r="36" spans="1:14" x14ac:dyDescent="0.25">
      <c r="B36" t="s">
        <v>116</v>
      </c>
      <c r="D36" s="16">
        <f>'Jan-13'!E3</f>
        <v>10068</v>
      </c>
    </row>
    <row r="37" spans="1:14" x14ac:dyDescent="0.25">
      <c r="B37" t="s">
        <v>117</v>
      </c>
      <c r="D37" s="16">
        <f>'Feb-13'!E3</f>
        <v>10595</v>
      </c>
    </row>
    <row r="38" spans="1:14" x14ac:dyDescent="0.25">
      <c r="B38" t="s">
        <v>118</v>
      </c>
      <c r="D38" s="16">
        <f>'March-13'!E3</f>
        <v>12446</v>
      </c>
    </row>
    <row r="39" spans="1:14" x14ac:dyDescent="0.25">
      <c r="B39" t="s">
        <v>119</v>
      </c>
      <c r="D39" s="16">
        <f>'April-13'!E3</f>
        <v>9845</v>
      </c>
    </row>
    <row r="40" spans="1:14" x14ac:dyDescent="0.25">
      <c r="B40" t="s">
        <v>120</v>
      </c>
      <c r="D40" s="16">
        <f>'May-13'!E3</f>
        <v>11125</v>
      </c>
    </row>
    <row r="41" spans="1:14" x14ac:dyDescent="0.25">
      <c r="B41" t="s">
        <v>121</v>
      </c>
      <c r="D41" s="16">
        <f>'June-13'!E3</f>
        <v>36596</v>
      </c>
      <c r="F41" s="1" t="s">
        <v>168</v>
      </c>
    </row>
    <row r="42" spans="1:14" x14ac:dyDescent="0.25">
      <c r="B42" t="s">
        <v>122</v>
      </c>
      <c r="D42" s="16">
        <f>'July-13'!E3</f>
        <v>25142</v>
      </c>
    </row>
    <row r="43" spans="1:14" x14ac:dyDescent="0.25">
      <c r="B43" t="s">
        <v>123</v>
      </c>
      <c r="D43" s="16">
        <f>'Aug-13'!E3</f>
        <v>25050</v>
      </c>
    </row>
    <row r="44" spans="1:14" x14ac:dyDescent="0.25">
      <c r="B44" t="s">
        <v>124</v>
      </c>
      <c r="D44" s="16">
        <f>'Sept-13'!E3</f>
        <v>25700</v>
      </c>
    </row>
    <row r="45" spans="1:14" x14ac:dyDescent="0.25">
      <c r="B45" t="s">
        <v>125</v>
      </c>
      <c r="D45" s="16">
        <f>'Oct-13'!E3</f>
        <v>26800</v>
      </c>
    </row>
    <row r="46" spans="1:14" x14ac:dyDescent="0.25">
      <c r="B46" t="s">
        <v>126</v>
      </c>
      <c r="D46" s="16">
        <f>'Nov-13'!E3</f>
        <v>35110</v>
      </c>
    </row>
    <row r="47" spans="1:14" x14ac:dyDescent="0.25">
      <c r="B47" t="s">
        <v>127</v>
      </c>
      <c r="D47" s="16">
        <f>'Dec-13'!E3</f>
        <v>32615</v>
      </c>
    </row>
    <row r="49" spans="1:5" ht="30" x14ac:dyDescent="0.25">
      <c r="A49" s="28" t="s">
        <v>150</v>
      </c>
      <c r="B49" s="28"/>
      <c r="C49" s="29"/>
      <c r="D49" s="30" t="s">
        <v>149</v>
      </c>
      <c r="E49" s="29">
        <f>E3-E35</f>
        <v>2631.0417000000016</v>
      </c>
    </row>
    <row r="51" spans="1:5" x14ac:dyDescent="0.25">
      <c r="B51" s="6" t="s">
        <v>128</v>
      </c>
    </row>
    <row r="52" spans="1:5" x14ac:dyDescent="0.25">
      <c r="B52" t="s">
        <v>155</v>
      </c>
    </row>
    <row r="54" spans="1:5" x14ac:dyDescent="0.25">
      <c r="B54" s="1" t="s">
        <v>131</v>
      </c>
    </row>
    <row r="55" spans="1:5" x14ac:dyDescent="0.25">
      <c r="B55" t="s">
        <v>129</v>
      </c>
    </row>
    <row r="57" spans="1:5" x14ac:dyDescent="0.25">
      <c r="B57" t="s">
        <v>141</v>
      </c>
    </row>
    <row r="59" spans="1:5" x14ac:dyDescent="0.25">
      <c r="B59" s="17" t="s">
        <v>130</v>
      </c>
    </row>
  </sheetData>
  <mergeCells count="1">
    <mergeCell ref="A1:F2"/>
  </mergeCells>
  <hyperlinks>
    <hyperlink ref="B59" r:id="rId1"/>
  </hyperlinks>
  <pageMargins left="0.7" right="0.7" top="0.75" bottom="0.75" header="0.3" footer="0.3"/>
  <pageSetup orientation="portrait" horizontalDpi="4294967293" vertic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J10" sqref="J10"/>
    </sheetView>
  </sheetViews>
  <sheetFormatPr defaultRowHeight="15" x14ac:dyDescent="0.25"/>
  <cols>
    <col min="1" max="1" width="10.140625" customWidth="1"/>
    <col min="2" max="2" width="40.28515625" customWidth="1"/>
    <col min="3" max="3" width="12.42578125" customWidth="1"/>
    <col min="4" max="4" width="15.140625" customWidth="1"/>
    <col min="5" max="5" width="13.28515625" customWidth="1"/>
  </cols>
  <sheetData>
    <row r="1" spans="1:5" x14ac:dyDescent="0.25">
      <c r="B1" s="1" t="s">
        <v>164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12">
        <f>SUM(E6:E30)</f>
        <v>25700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SUM(D7:D14)</f>
        <v>10930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t="s">
        <v>93</v>
      </c>
      <c r="C8" t="s">
        <v>92</v>
      </c>
      <c r="D8" s="7">
        <v>2000</v>
      </c>
    </row>
    <row r="9" spans="1:5" x14ac:dyDescent="0.25">
      <c r="A9">
        <v>3</v>
      </c>
      <c r="B9" t="s">
        <v>139</v>
      </c>
      <c r="C9" t="s">
        <v>95</v>
      </c>
      <c r="D9" s="7">
        <v>1000</v>
      </c>
    </row>
    <row r="10" spans="1:5" x14ac:dyDescent="0.25">
      <c r="A10">
        <v>4</v>
      </c>
      <c r="B10" t="s">
        <v>96</v>
      </c>
      <c r="D10" s="7">
        <v>850</v>
      </c>
    </row>
    <row r="11" spans="1:5" x14ac:dyDescent="0.25">
      <c r="A11">
        <v>5</v>
      </c>
      <c r="B11" t="s">
        <v>97</v>
      </c>
      <c r="D11" s="7">
        <v>714</v>
      </c>
    </row>
    <row r="12" spans="1:5" x14ac:dyDescent="0.25">
      <c r="A12">
        <v>6</v>
      </c>
      <c r="B12" t="s">
        <v>98</v>
      </c>
      <c r="D12" s="7">
        <v>800</v>
      </c>
    </row>
    <row r="13" spans="1:5" x14ac:dyDescent="0.25">
      <c r="A13">
        <v>7</v>
      </c>
      <c r="B13" t="s">
        <v>99</v>
      </c>
      <c r="C13" t="s">
        <v>100</v>
      </c>
      <c r="D13" s="7">
        <v>1800</v>
      </c>
    </row>
    <row r="14" spans="1:5" x14ac:dyDescent="0.25">
      <c r="A14">
        <v>8</v>
      </c>
      <c r="B14" t="s">
        <v>101</v>
      </c>
      <c r="D14" s="7">
        <v>766</v>
      </c>
    </row>
    <row r="16" spans="1:5" x14ac:dyDescent="0.25">
      <c r="B16" s="3" t="s">
        <v>11</v>
      </c>
      <c r="C16" s="4"/>
      <c r="E16" s="5">
        <f>SUM(D17:D28)</f>
        <v>14770</v>
      </c>
    </row>
    <row r="17" spans="1:5" x14ac:dyDescent="0.25">
      <c r="A17">
        <v>9</v>
      </c>
      <c r="B17" s="6" t="s">
        <v>12</v>
      </c>
      <c r="C17" t="s">
        <v>91</v>
      </c>
      <c r="D17" s="7">
        <v>3200</v>
      </c>
    </row>
    <row r="18" spans="1:5" x14ac:dyDescent="0.25">
      <c r="A18">
        <v>10</v>
      </c>
      <c r="B18" s="6" t="s">
        <v>14</v>
      </c>
      <c r="C18" t="s">
        <v>90</v>
      </c>
      <c r="D18" s="7">
        <v>1875</v>
      </c>
    </row>
    <row r="19" spans="1:5" x14ac:dyDescent="0.25">
      <c r="A19">
        <v>11</v>
      </c>
      <c r="B19" s="6" t="s">
        <v>17</v>
      </c>
      <c r="C19">
        <v>216</v>
      </c>
      <c r="D19" s="7">
        <v>970</v>
      </c>
    </row>
    <row r="20" spans="1:5" x14ac:dyDescent="0.25">
      <c r="A20">
        <v>12</v>
      </c>
      <c r="B20" s="6" t="s">
        <v>18</v>
      </c>
      <c r="C20" t="s">
        <v>47</v>
      </c>
      <c r="D20" s="7">
        <v>1200</v>
      </c>
    </row>
    <row r="21" spans="1:5" x14ac:dyDescent="0.25">
      <c r="A21">
        <v>13</v>
      </c>
      <c r="B21" s="6" t="s">
        <v>19</v>
      </c>
      <c r="C21" t="s">
        <v>89</v>
      </c>
      <c r="D21" s="7">
        <v>1500</v>
      </c>
    </row>
    <row r="22" spans="1:5" x14ac:dyDescent="0.25">
      <c r="A22">
        <v>14</v>
      </c>
      <c r="B22" s="6" t="s">
        <v>20</v>
      </c>
      <c r="C22" t="s">
        <v>51</v>
      </c>
      <c r="D22" s="7">
        <v>1150</v>
      </c>
    </row>
    <row r="23" spans="1:5" x14ac:dyDescent="0.25">
      <c r="A23">
        <v>15</v>
      </c>
      <c r="B23" t="s">
        <v>34</v>
      </c>
      <c r="C23" t="s">
        <v>88</v>
      </c>
      <c r="D23" s="7">
        <v>230</v>
      </c>
    </row>
    <row r="24" spans="1:5" x14ac:dyDescent="0.25">
      <c r="A24">
        <v>16</v>
      </c>
      <c r="B24" s="6" t="s">
        <v>23</v>
      </c>
      <c r="C24" t="s">
        <v>49</v>
      </c>
      <c r="D24" s="7">
        <v>645</v>
      </c>
    </row>
    <row r="25" spans="1:5" x14ac:dyDescent="0.25">
      <c r="A25">
        <v>17</v>
      </c>
      <c r="B25" s="6" t="s">
        <v>133</v>
      </c>
      <c r="D25" s="7">
        <v>1000</v>
      </c>
    </row>
    <row r="26" spans="1:5" x14ac:dyDescent="0.25">
      <c r="A26">
        <v>18</v>
      </c>
      <c r="B26" s="6" t="s">
        <v>25</v>
      </c>
      <c r="D26" s="7">
        <v>2000</v>
      </c>
    </row>
    <row r="27" spans="1:5" x14ac:dyDescent="0.25">
      <c r="A27">
        <v>19</v>
      </c>
      <c r="B27" s="6" t="s">
        <v>26</v>
      </c>
      <c r="D27" s="7">
        <v>1000</v>
      </c>
    </row>
    <row r="28" spans="1:5" x14ac:dyDescent="0.25">
      <c r="D28" s="7"/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>
        <f>SUM(D31:D34)</f>
        <v>0</v>
      </c>
    </row>
    <row r="31" spans="1:5" x14ac:dyDescent="0.25">
      <c r="A31">
        <v>20</v>
      </c>
      <c r="B31" t="s">
        <v>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I10" sqref="I10"/>
    </sheetView>
  </sheetViews>
  <sheetFormatPr defaultRowHeight="15" x14ac:dyDescent="0.25"/>
  <cols>
    <col min="2" max="2" width="38.85546875" customWidth="1"/>
    <col min="3" max="3" width="10.7109375" customWidth="1"/>
    <col min="4" max="4" width="15.42578125" customWidth="1"/>
    <col min="5" max="5" width="11.5703125" customWidth="1"/>
  </cols>
  <sheetData>
    <row r="1" spans="1:5" x14ac:dyDescent="0.25">
      <c r="B1" s="1" t="s">
        <v>165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12">
        <f>SUM(E6:E31)</f>
        <v>26800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SUM(D7:D14)</f>
        <v>9150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t="s">
        <v>93</v>
      </c>
      <c r="C8" t="s">
        <v>92</v>
      </c>
      <c r="D8" s="7">
        <v>2000</v>
      </c>
    </row>
    <row r="9" spans="1:5" x14ac:dyDescent="0.25">
      <c r="A9">
        <v>3</v>
      </c>
      <c r="B9" t="s">
        <v>94</v>
      </c>
      <c r="C9" t="s">
        <v>95</v>
      </c>
      <c r="D9" s="7">
        <v>1000</v>
      </c>
    </row>
    <row r="10" spans="1:5" x14ac:dyDescent="0.25">
      <c r="A10">
        <v>4</v>
      </c>
      <c r="B10" t="s">
        <v>96</v>
      </c>
      <c r="D10" s="7">
        <v>850</v>
      </c>
    </row>
    <row r="11" spans="1:5" x14ac:dyDescent="0.25">
      <c r="A11">
        <v>5</v>
      </c>
      <c r="B11" t="s">
        <v>102</v>
      </c>
      <c r="D11" s="7">
        <v>1300</v>
      </c>
    </row>
    <row r="12" spans="1:5" x14ac:dyDescent="0.25">
      <c r="A12">
        <v>6</v>
      </c>
      <c r="B12" t="s">
        <v>98</v>
      </c>
      <c r="D12" s="7">
        <v>1000</v>
      </c>
    </row>
    <row r="13" spans="1:5" x14ac:dyDescent="0.25">
      <c r="A13">
        <v>7</v>
      </c>
      <c r="D13" s="7"/>
    </row>
    <row r="14" spans="1:5" x14ac:dyDescent="0.25">
      <c r="A14">
        <v>8</v>
      </c>
      <c r="D14" s="7"/>
    </row>
    <row r="16" spans="1:5" x14ac:dyDescent="0.25">
      <c r="B16" s="3" t="s">
        <v>11</v>
      </c>
      <c r="C16" s="4"/>
      <c r="E16" s="5">
        <f>SUM(D17:D28)</f>
        <v>17150</v>
      </c>
    </row>
    <row r="17" spans="1:5" x14ac:dyDescent="0.25">
      <c r="A17">
        <v>9</v>
      </c>
      <c r="B17" s="6" t="s">
        <v>12</v>
      </c>
      <c r="C17" t="s">
        <v>91</v>
      </c>
      <c r="D17" s="7">
        <v>3200</v>
      </c>
    </row>
    <row r="18" spans="1:5" x14ac:dyDescent="0.25">
      <c r="A18">
        <v>10</v>
      </c>
      <c r="B18" s="6" t="s">
        <v>14</v>
      </c>
      <c r="C18" t="s">
        <v>90</v>
      </c>
      <c r="D18" s="7">
        <v>1875</v>
      </c>
    </row>
    <row r="19" spans="1:5" x14ac:dyDescent="0.25">
      <c r="A19">
        <v>11</v>
      </c>
      <c r="B19" s="6" t="s">
        <v>17</v>
      </c>
      <c r="C19" s="19">
        <v>216</v>
      </c>
      <c r="D19" s="7">
        <v>970</v>
      </c>
    </row>
    <row r="20" spans="1:5" x14ac:dyDescent="0.25">
      <c r="A20">
        <v>12</v>
      </c>
      <c r="B20" s="6" t="s">
        <v>18</v>
      </c>
      <c r="C20" t="s">
        <v>47</v>
      </c>
      <c r="D20" s="7">
        <v>1200</v>
      </c>
    </row>
    <row r="21" spans="1:5" x14ac:dyDescent="0.25">
      <c r="A21">
        <v>13</v>
      </c>
      <c r="B21" s="6" t="s">
        <v>19</v>
      </c>
      <c r="C21" t="s">
        <v>89</v>
      </c>
      <c r="D21" s="7">
        <v>1500</v>
      </c>
    </row>
    <row r="22" spans="1:5" x14ac:dyDescent="0.25">
      <c r="A22">
        <v>14</v>
      </c>
      <c r="B22" s="6" t="s">
        <v>20</v>
      </c>
      <c r="C22" t="s">
        <v>51</v>
      </c>
      <c r="D22" s="7">
        <v>1150</v>
      </c>
    </row>
    <row r="23" spans="1:5" x14ac:dyDescent="0.25">
      <c r="A23">
        <v>15</v>
      </c>
      <c r="B23" t="s">
        <v>34</v>
      </c>
      <c r="C23" t="s">
        <v>88</v>
      </c>
      <c r="D23" s="7">
        <v>230</v>
      </c>
    </row>
    <row r="24" spans="1:5" x14ac:dyDescent="0.25">
      <c r="A24">
        <v>16</v>
      </c>
      <c r="B24" s="6" t="s">
        <v>23</v>
      </c>
      <c r="C24" t="s">
        <v>49</v>
      </c>
      <c r="D24" s="7">
        <v>525</v>
      </c>
    </row>
    <row r="25" spans="1:5" x14ac:dyDescent="0.25">
      <c r="A25">
        <v>17</v>
      </c>
      <c r="B25" s="6" t="s">
        <v>133</v>
      </c>
      <c r="D25" s="7">
        <v>1000</v>
      </c>
    </row>
    <row r="26" spans="1:5" x14ac:dyDescent="0.25">
      <c r="A26">
        <v>18</v>
      </c>
      <c r="B26" s="6" t="s">
        <v>25</v>
      </c>
      <c r="D26" s="7">
        <v>3000</v>
      </c>
    </row>
    <row r="27" spans="1:5" x14ac:dyDescent="0.25">
      <c r="A27">
        <v>19</v>
      </c>
      <c r="B27" t="s">
        <v>140</v>
      </c>
      <c r="D27" s="7">
        <v>1000</v>
      </c>
    </row>
    <row r="28" spans="1:5" x14ac:dyDescent="0.25">
      <c r="A28">
        <v>20</v>
      </c>
      <c r="B28" t="s">
        <v>26</v>
      </c>
      <c r="D28" s="7">
        <v>1500</v>
      </c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>
        <f>SUM(D31:D34)</f>
        <v>500</v>
      </c>
    </row>
    <row r="31" spans="1:5" x14ac:dyDescent="0.25">
      <c r="A31">
        <v>21</v>
      </c>
      <c r="B31" t="s">
        <v>27</v>
      </c>
      <c r="D31">
        <v>500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10" sqref="F10"/>
    </sheetView>
  </sheetViews>
  <sheetFormatPr defaultRowHeight="15" x14ac:dyDescent="0.25"/>
  <cols>
    <col min="1" max="1" width="10.7109375" customWidth="1"/>
    <col min="2" max="2" width="39.85546875" customWidth="1"/>
    <col min="3" max="3" width="10.85546875" customWidth="1"/>
    <col min="4" max="4" width="14.5703125" customWidth="1"/>
    <col min="5" max="5" width="11.140625" customWidth="1"/>
    <col min="6" max="6" width="40.140625" customWidth="1"/>
  </cols>
  <sheetData>
    <row r="1" spans="1:6" x14ac:dyDescent="0.25">
      <c r="B1" s="1" t="s">
        <v>166</v>
      </c>
      <c r="C1" s="1"/>
    </row>
    <row r="2" spans="1:6" x14ac:dyDescent="0.25">
      <c r="B2" s="1"/>
      <c r="C2" s="1"/>
    </row>
    <row r="3" spans="1:6" x14ac:dyDescent="0.25">
      <c r="B3" s="2" t="s">
        <v>0</v>
      </c>
      <c r="C3" s="2"/>
      <c r="D3" s="2"/>
      <c r="E3" s="12">
        <f>SUM(E6:E30)</f>
        <v>35110</v>
      </c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6" x14ac:dyDescent="0.25">
      <c r="A5" s="1"/>
      <c r="B5" s="1"/>
      <c r="C5" s="1"/>
      <c r="D5" s="1"/>
    </row>
    <row r="6" spans="1:6" x14ac:dyDescent="0.25">
      <c r="B6" s="3" t="s">
        <v>5</v>
      </c>
      <c r="C6" s="4"/>
      <c r="D6" s="1"/>
      <c r="E6" s="5">
        <f>SUM(D7:D14)</f>
        <v>17675</v>
      </c>
    </row>
    <row r="7" spans="1:6" x14ac:dyDescent="0.25">
      <c r="A7">
        <v>1</v>
      </c>
      <c r="B7" s="6" t="s">
        <v>6</v>
      </c>
      <c r="D7" s="7">
        <v>3000</v>
      </c>
    </row>
    <row r="8" spans="1:6" x14ac:dyDescent="0.25">
      <c r="A8">
        <v>2</v>
      </c>
      <c r="B8" t="s">
        <v>93</v>
      </c>
      <c r="C8" t="s">
        <v>92</v>
      </c>
      <c r="D8" s="7">
        <v>2000</v>
      </c>
    </row>
    <row r="9" spans="1:6" x14ac:dyDescent="0.25">
      <c r="A9">
        <v>3</v>
      </c>
      <c r="B9" t="s">
        <v>139</v>
      </c>
      <c r="C9" t="s">
        <v>95</v>
      </c>
      <c r="D9" s="7">
        <v>1000</v>
      </c>
    </row>
    <row r="10" spans="1:6" x14ac:dyDescent="0.25">
      <c r="A10">
        <v>4</v>
      </c>
      <c r="B10" t="s">
        <v>96</v>
      </c>
      <c r="D10" s="7">
        <v>850</v>
      </c>
    </row>
    <row r="11" spans="1:6" x14ac:dyDescent="0.25">
      <c r="A11">
        <v>5</v>
      </c>
      <c r="B11" t="s">
        <v>103</v>
      </c>
      <c r="D11" s="7">
        <v>2000</v>
      </c>
    </row>
    <row r="12" spans="1:6" x14ac:dyDescent="0.25">
      <c r="A12">
        <v>6</v>
      </c>
      <c r="B12" t="s">
        <v>98</v>
      </c>
      <c r="D12" s="7">
        <v>500</v>
      </c>
    </row>
    <row r="13" spans="1:6" x14ac:dyDescent="0.25">
      <c r="A13">
        <v>7</v>
      </c>
      <c r="B13" t="s">
        <v>146</v>
      </c>
      <c r="D13" s="7">
        <v>8325</v>
      </c>
      <c r="F13" t="s">
        <v>147</v>
      </c>
    </row>
    <row r="14" spans="1:6" x14ac:dyDescent="0.25">
      <c r="A14">
        <v>8</v>
      </c>
      <c r="D14" s="7"/>
    </row>
    <row r="16" spans="1:6" x14ac:dyDescent="0.25">
      <c r="B16" s="3" t="s">
        <v>11</v>
      </c>
      <c r="C16" s="4"/>
      <c r="E16" s="5">
        <f>SUM(D17:D28)</f>
        <v>16935</v>
      </c>
    </row>
    <row r="17" spans="1:5" x14ac:dyDescent="0.25">
      <c r="A17">
        <v>9</v>
      </c>
      <c r="B17" s="6" t="s">
        <v>12</v>
      </c>
      <c r="C17" t="s">
        <v>91</v>
      </c>
      <c r="D17" s="7">
        <v>3200</v>
      </c>
    </row>
    <row r="18" spans="1:5" x14ac:dyDescent="0.25">
      <c r="A18">
        <v>10</v>
      </c>
      <c r="B18" s="6" t="s">
        <v>14</v>
      </c>
      <c r="C18" t="s">
        <v>90</v>
      </c>
      <c r="D18" s="7">
        <v>1875</v>
      </c>
    </row>
    <row r="19" spans="1:5" x14ac:dyDescent="0.25">
      <c r="A19">
        <v>11</v>
      </c>
      <c r="B19" s="6" t="s">
        <v>17</v>
      </c>
      <c r="C19">
        <v>216</v>
      </c>
      <c r="D19" s="7">
        <v>970</v>
      </c>
    </row>
    <row r="20" spans="1:5" x14ac:dyDescent="0.25">
      <c r="A20">
        <v>12</v>
      </c>
      <c r="B20" s="6" t="s">
        <v>18</v>
      </c>
      <c r="C20" t="s">
        <v>47</v>
      </c>
      <c r="D20" s="7">
        <v>1200</v>
      </c>
    </row>
    <row r="21" spans="1:5" x14ac:dyDescent="0.25">
      <c r="A21">
        <v>13</v>
      </c>
      <c r="B21" s="6" t="s">
        <v>19</v>
      </c>
      <c r="C21" t="s">
        <v>89</v>
      </c>
      <c r="D21" s="7">
        <v>1500</v>
      </c>
    </row>
    <row r="22" spans="1:5" x14ac:dyDescent="0.25">
      <c r="A22">
        <v>14</v>
      </c>
      <c r="B22" s="6" t="s">
        <v>20</v>
      </c>
      <c r="C22" t="s">
        <v>51</v>
      </c>
      <c r="D22" s="7">
        <v>1150</v>
      </c>
    </row>
    <row r="23" spans="1:5" x14ac:dyDescent="0.25">
      <c r="A23">
        <v>15</v>
      </c>
      <c r="B23" t="s">
        <v>34</v>
      </c>
      <c r="C23" t="s">
        <v>106</v>
      </c>
      <c r="D23" s="7">
        <v>460</v>
      </c>
    </row>
    <row r="24" spans="1:5" x14ac:dyDescent="0.25">
      <c r="A24">
        <v>16</v>
      </c>
      <c r="B24" s="6" t="s">
        <v>23</v>
      </c>
      <c r="C24" t="s">
        <v>106</v>
      </c>
      <c r="D24" s="7">
        <v>680</v>
      </c>
    </row>
    <row r="25" spans="1:5" x14ac:dyDescent="0.25">
      <c r="A25">
        <v>17</v>
      </c>
      <c r="B25" s="6" t="s">
        <v>133</v>
      </c>
      <c r="D25" s="7">
        <v>1000</v>
      </c>
    </row>
    <row r="26" spans="1:5" x14ac:dyDescent="0.25">
      <c r="A26">
        <v>18</v>
      </c>
      <c r="B26" s="6" t="s">
        <v>25</v>
      </c>
      <c r="D26" s="7">
        <v>3000</v>
      </c>
    </row>
    <row r="27" spans="1:5" x14ac:dyDescent="0.25">
      <c r="A27">
        <v>19</v>
      </c>
      <c r="B27" t="s">
        <v>26</v>
      </c>
      <c r="D27" s="7">
        <v>1500</v>
      </c>
    </row>
    <row r="28" spans="1:5" x14ac:dyDescent="0.25">
      <c r="A28">
        <v>20</v>
      </c>
      <c r="B28" t="s">
        <v>21</v>
      </c>
      <c r="D28" s="7">
        <v>400</v>
      </c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>
        <f>SUM(D31:D34)</f>
        <v>500</v>
      </c>
    </row>
    <row r="31" spans="1:5" x14ac:dyDescent="0.25">
      <c r="A31">
        <v>21</v>
      </c>
      <c r="B31" t="s">
        <v>27</v>
      </c>
      <c r="D31">
        <v>500</v>
      </c>
    </row>
    <row r="35" spans="2:9" x14ac:dyDescent="0.25">
      <c r="B35" s="1" t="s">
        <v>104</v>
      </c>
      <c r="C35" s="1"/>
      <c r="D35" s="1"/>
      <c r="E35" s="1"/>
      <c r="F35" s="1"/>
      <c r="G35" s="1"/>
      <c r="H35" s="1"/>
      <c r="I35" s="1"/>
    </row>
    <row r="36" spans="2:9" x14ac:dyDescent="0.25">
      <c r="B36" s="1" t="s">
        <v>105</v>
      </c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0" workbookViewId="0">
      <selection activeCell="F8" sqref="F8"/>
    </sheetView>
  </sheetViews>
  <sheetFormatPr defaultRowHeight="15" x14ac:dyDescent="0.25"/>
  <cols>
    <col min="1" max="1" width="11" customWidth="1"/>
    <col min="2" max="2" width="38.85546875" customWidth="1"/>
    <col min="3" max="3" width="10.85546875" customWidth="1"/>
    <col min="4" max="4" width="16" customWidth="1"/>
    <col min="5" max="5" width="11.42578125" customWidth="1"/>
  </cols>
  <sheetData>
    <row r="1" spans="1:5" x14ac:dyDescent="0.25">
      <c r="B1" s="1" t="s">
        <v>167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12">
        <f>SUM(E6:E32)</f>
        <v>32615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SUM(D7:D16)</f>
        <v>16340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t="s">
        <v>93</v>
      </c>
      <c r="C8" t="s">
        <v>92</v>
      </c>
      <c r="D8" s="7">
        <v>2000</v>
      </c>
    </row>
    <row r="9" spans="1:5" x14ac:dyDescent="0.25">
      <c r="A9">
        <v>3</v>
      </c>
      <c r="B9" t="s">
        <v>139</v>
      </c>
      <c r="C9" t="s">
        <v>95</v>
      </c>
      <c r="D9" s="7">
        <v>1000</v>
      </c>
    </row>
    <row r="10" spans="1:5" x14ac:dyDescent="0.25">
      <c r="A10">
        <v>4</v>
      </c>
      <c r="B10" t="s">
        <v>96</v>
      </c>
      <c r="D10" s="7">
        <v>850</v>
      </c>
    </row>
    <row r="11" spans="1:5" x14ac:dyDescent="0.25">
      <c r="A11">
        <v>5</v>
      </c>
      <c r="B11" t="s">
        <v>98</v>
      </c>
      <c r="D11" s="7">
        <v>500</v>
      </c>
    </row>
    <row r="12" spans="1:5" x14ac:dyDescent="0.25">
      <c r="A12">
        <v>6</v>
      </c>
      <c r="B12" t="s">
        <v>148</v>
      </c>
      <c r="C12" t="s">
        <v>107</v>
      </c>
      <c r="D12" s="7">
        <v>5820</v>
      </c>
    </row>
    <row r="13" spans="1:5" x14ac:dyDescent="0.25">
      <c r="A13">
        <v>7</v>
      </c>
      <c r="B13" t="s">
        <v>108</v>
      </c>
      <c r="C13" t="s">
        <v>109</v>
      </c>
      <c r="D13" s="7">
        <v>1800</v>
      </c>
    </row>
    <row r="14" spans="1:5" x14ac:dyDescent="0.25">
      <c r="A14">
        <v>8</v>
      </c>
      <c r="B14" t="s">
        <v>110</v>
      </c>
      <c r="C14" t="s">
        <v>109</v>
      </c>
      <c r="D14" s="7">
        <v>1000</v>
      </c>
    </row>
    <row r="15" spans="1:5" x14ac:dyDescent="0.25">
      <c r="A15">
        <v>9</v>
      </c>
      <c r="B15" t="s">
        <v>111</v>
      </c>
      <c r="C15" t="s">
        <v>112</v>
      </c>
      <c r="D15" s="7">
        <v>150</v>
      </c>
    </row>
    <row r="16" spans="1:5" x14ac:dyDescent="0.25">
      <c r="A16">
        <v>10</v>
      </c>
      <c r="B16" t="s">
        <v>113</v>
      </c>
      <c r="C16" t="s">
        <v>114</v>
      </c>
      <c r="D16" s="7">
        <v>220</v>
      </c>
    </row>
    <row r="18" spans="1:5" x14ac:dyDescent="0.25">
      <c r="B18" s="3" t="s">
        <v>11</v>
      </c>
      <c r="C18" s="4"/>
      <c r="E18" s="5">
        <f>SUM(D19:D30)</f>
        <v>15275</v>
      </c>
    </row>
    <row r="19" spans="1:5" x14ac:dyDescent="0.25">
      <c r="A19">
        <v>11</v>
      </c>
      <c r="B19" s="6" t="s">
        <v>12</v>
      </c>
      <c r="C19" t="s">
        <v>91</v>
      </c>
      <c r="D19" s="7">
        <v>3200</v>
      </c>
    </row>
    <row r="20" spans="1:5" x14ac:dyDescent="0.25">
      <c r="A20">
        <v>12</v>
      </c>
      <c r="B20" s="6" t="s">
        <v>14</v>
      </c>
      <c r="C20" t="s">
        <v>90</v>
      </c>
      <c r="D20" s="7">
        <v>1875</v>
      </c>
    </row>
    <row r="21" spans="1:5" x14ac:dyDescent="0.25">
      <c r="A21">
        <v>13</v>
      </c>
      <c r="B21" s="6" t="s">
        <v>17</v>
      </c>
      <c r="C21" s="19">
        <v>180</v>
      </c>
      <c r="D21" s="7">
        <v>810</v>
      </c>
    </row>
    <row r="22" spans="1:5" x14ac:dyDescent="0.25">
      <c r="A22">
        <v>14</v>
      </c>
      <c r="B22" s="6" t="s">
        <v>18</v>
      </c>
      <c r="C22" t="s">
        <v>47</v>
      </c>
      <c r="D22" s="7">
        <v>1200</v>
      </c>
    </row>
    <row r="23" spans="1:5" x14ac:dyDescent="0.25">
      <c r="A23">
        <v>15</v>
      </c>
      <c r="B23" s="6" t="s">
        <v>19</v>
      </c>
      <c r="C23" t="s">
        <v>115</v>
      </c>
      <c r="D23" s="7">
        <v>1200</v>
      </c>
    </row>
    <row r="24" spans="1:5" x14ac:dyDescent="0.25">
      <c r="A24">
        <v>16</v>
      </c>
      <c r="B24" s="6" t="s">
        <v>20</v>
      </c>
      <c r="C24" t="s">
        <v>51</v>
      </c>
      <c r="D24" s="7">
        <v>1150</v>
      </c>
    </row>
    <row r="25" spans="1:5" x14ac:dyDescent="0.25">
      <c r="A25">
        <v>17</v>
      </c>
      <c r="B25" t="s">
        <v>34</v>
      </c>
      <c r="C25" t="s">
        <v>106</v>
      </c>
      <c r="D25" s="7">
        <v>460</v>
      </c>
    </row>
    <row r="26" spans="1:5" x14ac:dyDescent="0.25">
      <c r="A26">
        <v>18</v>
      </c>
      <c r="B26" s="6" t="s">
        <v>23</v>
      </c>
      <c r="C26" t="s">
        <v>106</v>
      </c>
      <c r="D26" s="7">
        <v>680</v>
      </c>
    </row>
    <row r="27" spans="1:5" x14ac:dyDescent="0.25">
      <c r="A27">
        <v>19</v>
      </c>
      <c r="B27" s="6" t="s">
        <v>133</v>
      </c>
      <c r="D27" s="7">
        <v>700</v>
      </c>
    </row>
    <row r="28" spans="1:5" x14ac:dyDescent="0.25">
      <c r="A28">
        <v>20</v>
      </c>
      <c r="B28" s="6" t="s">
        <v>25</v>
      </c>
      <c r="D28" s="7">
        <v>2500</v>
      </c>
    </row>
    <row r="29" spans="1:5" x14ac:dyDescent="0.25">
      <c r="A29">
        <v>21</v>
      </c>
      <c r="B29" t="s">
        <v>26</v>
      </c>
      <c r="D29" s="7">
        <v>1500</v>
      </c>
    </row>
    <row r="30" spans="1:5" x14ac:dyDescent="0.25">
      <c r="D30" s="7"/>
      <c r="E30" s="5"/>
    </row>
    <row r="31" spans="1:5" x14ac:dyDescent="0.25">
      <c r="B31" s="8"/>
      <c r="D31" s="7"/>
    </row>
    <row r="32" spans="1:5" x14ac:dyDescent="0.25">
      <c r="B32" s="3" t="s">
        <v>27</v>
      </c>
      <c r="D32" s="7"/>
      <c r="E32" s="1">
        <f>SUM(D33:D34)</f>
        <v>1000</v>
      </c>
    </row>
    <row r="33" spans="1:4" x14ac:dyDescent="0.25">
      <c r="A33">
        <v>22</v>
      </c>
      <c r="B33" t="s">
        <v>27</v>
      </c>
      <c r="D33"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H9" sqref="H9"/>
    </sheetView>
  </sheetViews>
  <sheetFormatPr defaultRowHeight="15" x14ac:dyDescent="0.25"/>
  <cols>
    <col min="2" max="2" width="30" customWidth="1"/>
    <col min="3" max="3" width="9.85546875" customWidth="1"/>
    <col min="4" max="4" width="15.42578125" customWidth="1"/>
    <col min="5" max="5" width="13.28515625" customWidth="1"/>
  </cols>
  <sheetData>
    <row r="1" spans="1:5" x14ac:dyDescent="0.25">
      <c r="B1" s="1" t="s">
        <v>156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2">
        <f>SUM(E6:E30)</f>
        <v>10068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SUM(D7:D12)</f>
        <v>4720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s="6" t="s">
        <v>7</v>
      </c>
      <c r="D8" s="7">
        <v>800</v>
      </c>
    </row>
    <row r="9" spans="1:5" x14ac:dyDescent="0.25">
      <c r="A9">
        <v>3</v>
      </c>
      <c r="B9" s="6" t="s">
        <v>8</v>
      </c>
      <c r="D9" s="7">
        <v>420</v>
      </c>
    </row>
    <row r="10" spans="1:5" x14ac:dyDescent="0.25">
      <c r="A10">
        <v>4</v>
      </c>
      <c r="B10" s="6" t="s">
        <v>9</v>
      </c>
      <c r="D10" s="7">
        <v>400</v>
      </c>
    </row>
    <row r="11" spans="1:5" x14ac:dyDescent="0.25">
      <c r="A11">
        <v>5</v>
      </c>
      <c r="B11" s="6" t="s">
        <v>132</v>
      </c>
      <c r="D11" s="7">
        <v>40</v>
      </c>
    </row>
    <row r="12" spans="1:5" x14ac:dyDescent="0.25">
      <c r="A12">
        <v>6</v>
      </c>
      <c r="B12" s="6" t="s">
        <v>10</v>
      </c>
      <c r="D12" s="7">
        <v>60</v>
      </c>
    </row>
    <row r="13" spans="1:5" x14ac:dyDescent="0.25">
      <c r="B13" s="6"/>
      <c r="D13" s="7"/>
    </row>
    <row r="14" spans="1:5" x14ac:dyDescent="0.25">
      <c r="B14" s="3" t="s">
        <v>11</v>
      </c>
      <c r="C14" s="4"/>
      <c r="E14" s="5">
        <f>SUM(D15:D28)</f>
        <v>5348</v>
      </c>
    </row>
    <row r="15" spans="1:5" x14ac:dyDescent="0.25">
      <c r="A15">
        <v>7</v>
      </c>
      <c r="B15" s="6" t="s">
        <v>12</v>
      </c>
      <c r="C15" t="s">
        <v>13</v>
      </c>
      <c r="D15" s="7">
        <v>900</v>
      </c>
    </row>
    <row r="16" spans="1:5" x14ac:dyDescent="0.25">
      <c r="A16">
        <v>8</v>
      </c>
      <c r="B16" s="6" t="s">
        <v>14</v>
      </c>
      <c r="C16" t="s">
        <v>28</v>
      </c>
      <c r="D16" s="7">
        <v>450</v>
      </c>
    </row>
    <row r="17" spans="1:5" x14ac:dyDescent="0.25">
      <c r="A17">
        <v>9</v>
      </c>
      <c r="B17" s="6" t="s">
        <v>16</v>
      </c>
      <c r="C17" t="s">
        <v>22</v>
      </c>
      <c r="D17" s="7">
        <v>225</v>
      </c>
    </row>
    <row r="18" spans="1:5" x14ac:dyDescent="0.25">
      <c r="A18">
        <v>10</v>
      </c>
      <c r="B18" s="6" t="s">
        <v>17</v>
      </c>
      <c r="C18" t="s">
        <v>29</v>
      </c>
      <c r="D18" s="7">
        <v>202</v>
      </c>
    </row>
    <row r="19" spans="1:5" x14ac:dyDescent="0.25">
      <c r="A19">
        <v>11</v>
      </c>
      <c r="B19" s="6" t="s">
        <v>18</v>
      </c>
      <c r="C19" t="s">
        <v>22</v>
      </c>
      <c r="D19" s="7">
        <v>450</v>
      </c>
    </row>
    <row r="20" spans="1:5" x14ac:dyDescent="0.25">
      <c r="A20">
        <v>12</v>
      </c>
      <c r="B20" s="6" t="s">
        <v>19</v>
      </c>
      <c r="C20" t="s">
        <v>30</v>
      </c>
      <c r="D20" s="7">
        <v>300</v>
      </c>
    </row>
    <row r="21" spans="1:5" x14ac:dyDescent="0.25">
      <c r="A21">
        <v>13</v>
      </c>
      <c r="B21" s="6" t="s">
        <v>20</v>
      </c>
      <c r="C21" t="s">
        <v>31</v>
      </c>
      <c r="D21" s="7">
        <v>276</v>
      </c>
    </row>
    <row r="22" spans="1:5" x14ac:dyDescent="0.25">
      <c r="A22">
        <v>14</v>
      </c>
      <c r="B22" s="6" t="s">
        <v>21</v>
      </c>
      <c r="C22" t="s">
        <v>15</v>
      </c>
      <c r="D22" s="7">
        <v>320</v>
      </c>
    </row>
    <row r="23" spans="1:5" x14ac:dyDescent="0.25">
      <c r="A23">
        <v>15</v>
      </c>
      <c r="B23" s="6" t="s">
        <v>23</v>
      </c>
      <c r="C23" t="s">
        <v>32</v>
      </c>
      <c r="D23" s="7">
        <v>215</v>
      </c>
    </row>
    <row r="24" spans="1:5" x14ac:dyDescent="0.25">
      <c r="A24">
        <v>16</v>
      </c>
      <c r="B24" s="6" t="s">
        <v>133</v>
      </c>
      <c r="D24" s="7">
        <v>300</v>
      </c>
    </row>
    <row r="25" spans="1:5" x14ac:dyDescent="0.25">
      <c r="A25">
        <v>17</v>
      </c>
      <c r="B25" s="6" t="s">
        <v>25</v>
      </c>
      <c r="D25" s="7">
        <v>900</v>
      </c>
    </row>
    <row r="26" spans="1:5" x14ac:dyDescent="0.25">
      <c r="A26">
        <v>18</v>
      </c>
      <c r="B26" s="6" t="s">
        <v>26</v>
      </c>
      <c r="D26" s="7">
        <v>400</v>
      </c>
    </row>
    <row r="27" spans="1:5" x14ac:dyDescent="0.25">
      <c r="A27">
        <v>20</v>
      </c>
      <c r="B27" s="6" t="s">
        <v>33</v>
      </c>
      <c r="D27" s="7">
        <v>300</v>
      </c>
    </row>
    <row r="28" spans="1:5" x14ac:dyDescent="0.25">
      <c r="A28">
        <v>21</v>
      </c>
      <c r="B28" s="6" t="s">
        <v>34</v>
      </c>
      <c r="C28" t="s">
        <v>32</v>
      </c>
      <c r="D28" s="7">
        <v>110</v>
      </c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>
        <f>SUM(D31:D34)</f>
        <v>0</v>
      </c>
    </row>
    <row r="31" spans="1:5" x14ac:dyDescent="0.25">
      <c r="A31">
        <v>22</v>
      </c>
    </row>
    <row r="32" spans="1:5" x14ac:dyDescent="0.25">
      <c r="A32">
        <v>23</v>
      </c>
    </row>
    <row r="33" spans="1:1" x14ac:dyDescent="0.25">
      <c r="A33">
        <v>24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J8" sqref="J8"/>
    </sheetView>
  </sheetViews>
  <sheetFormatPr defaultRowHeight="15" x14ac:dyDescent="0.25"/>
  <cols>
    <col min="2" max="2" width="30.140625" customWidth="1"/>
    <col min="3" max="3" width="10.28515625" customWidth="1"/>
    <col min="4" max="4" width="14.5703125" customWidth="1"/>
    <col min="5" max="5" width="9.85546875" customWidth="1"/>
  </cols>
  <sheetData>
    <row r="1" spans="1:5" x14ac:dyDescent="0.25">
      <c r="B1" s="1" t="s">
        <v>157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2">
        <f>SUM(E6:E30)</f>
        <v>10595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SUM(D7:D12)</f>
        <v>4820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s="6" t="s">
        <v>7</v>
      </c>
      <c r="D8" s="7">
        <v>800</v>
      </c>
    </row>
    <row r="9" spans="1:5" x14ac:dyDescent="0.25">
      <c r="A9">
        <v>3</v>
      </c>
      <c r="B9" s="6" t="s">
        <v>8</v>
      </c>
      <c r="D9" s="7">
        <v>420</v>
      </c>
    </row>
    <row r="10" spans="1:5" x14ac:dyDescent="0.25">
      <c r="A10">
        <v>4</v>
      </c>
      <c r="B10" s="6" t="s">
        <v>9</v>
      </c>
      <c r="D10" s="7">
        <v>500</v>
      </c>
    </row>
    <row r="11" spans="1:5" x14ac:dyDescent="0.25">
      <c r="A11">
        <v>5</v>
      </c>
      <c r="B11" s="6" t="s">
        <v>132</v>
      </c>
      <c r="D11" s="7">
        <v>40</v>
      </c>
    </row>
    <row r="12" spans="1:5" x14ac:dyDescent="0.25">
      <c r="A12">
        <v>6</v>
      </c>
      <c r="B12" s="6" t="s">
        <v>10</v>
      </c>
      <c r="D12" s="7">
        <v>60</v>
      </c>
    </row>
    <row r="13" spans="1:5" x14ac:dyDescent="0.25">
      <c r="B13" s="6"/>
      <c r="D13" s="7"/>
    </row>
    <row r="14" spans="1:5" x14ac:dyDescent="0.25">
      <c r="B14" s="3" t="s">
        <v>11</v>
      </c>
      <c r="C14" s="4"/>
      <c r="E14" s="5">
        <f>SUM(D15:D27)</f>
        <v>5775</v>
      </c>
    </row>
    <row r="15" spans="1:5" x14ac:dyDescent="0.25">
      <c r="A15">
        <v>7</v>
      </c>
      <c r="B15" s="6" t="s">
        <v>12</v>
      </c>
      <c r="C15" t="s">
        <v>13</v>
      </c>
      <c r="D15" s="7">
        <v>900</v>
      </c>
    </row>
    <row r="16" spans="1:5" x14ac:dyDescent="0.25">
      <c r="A16">
        <v>8</v>
      </c>
      <c r="B16" s="6" t="s">
        <v>14</v>
      </c>
      <c r="C16" t="s">
        <v>28</v>
      </c>
      <c r="D16" s="7">
        <v>450</v>
      </c>
    </row>
    <row r="17" spans="1:5" x14ac:dyDescent="0.25">
      <c r="A17">
        <v>9</v>
      </c>
      <c r="B17" s="6" t="s">
        <v>17</v>
      </c>
      <c r="C17" t="s">
        <v>29</v>
      </c>
      <c r="D17" s="7">
        <v>225</v>
      </c>
    </row>
    <row r="18" spans="1:5" x14ac:dyDescent="0.25">
      <c r="A18">
        <v>10</v>
      </c>
      <c r="B18" s="6" t="s">
        <v>18</v>
      </c>
      <c r="C18" t="s">
        <v>22</v>
      </c>
      <c r="D18" s="7">
        <v>450</v>
      </c>
    </row>
    <row r="19" spans="1:5" x14ac:dyDescent="0.25">
      <c r="A19">
        <v>11</v>
      </c>
      <c r="B19" s="6" t="s">
        <v>19</v>
      </c>
      <c r="C19" t="s">
        <v>30</v>
      </c>
      <c r="D19" s="7">
        <v>400</v>
      </c>
    </row>
    <row r="20" spans="1:5" x14ac:dyDescent="0.25">
      <c r="A20">
        <v>12</v>
      </c>
      <c r="B20" s="6" t="s">
        <v>20</v>
      </c>
      <c r="C20" t="s">
        <v>31</v>
      </c>
      <c r="D20" s="7">
        <v>345</v>
      </c>
    </row>
    <row r="21" spans="1:5" x14ac:dyDescent="0.25">
      <c r="A21">
        <v>13</v>
      </c>
      <c r="B21" s="6" t="s">
        <v>21</v>
      </c>
      <c r="C21" t="s">
        <v>15</v>
      </c>
      <c r="D21" s="7">
        <v>480</v>
      </c>
    </row>
    <row r="22" spans="1:5" x14ac:dyDescent="0.25">
      <c r="A22">
        <v>14</v>
      </c>
      <c r="B22" s="6" t="s">
        <v>23</v>
      </c>
      <c r="C22" t="s">
        <v>32</v>
      </c>
      <c r="D22" s="7">
        <v>215</v>
      </c>
    </row>
    <row r="23" spans="1:5" x14ac:dyDescent="0.25">
      <c r="A23">
        <v>15</v>
      </c>
      <c r="B23" s="6" t="s">
        <v>133</v>
      </c>
      <c r="D23" s="7">
        <v>300</v>
      </c>
    </row>
    <row r="24" spans="1:5" x14ac:dyDescent="0.25">
      <c r="A24">
        <v>16</v>
      </c>
      <c r="B24" s="6" t="s">
        <v>25</v>
      </c>
      <c r="D24" s="7">
        <v>1200</v>
      </c>
    </row>
    <row r="25" spans="1:5" x14ac:dyDescent="0.25">
      <c r="A25">
        <v>17</v>
      </c>
      <c r="B25" s="6" t="s">
        <v>26</v>
      </c>
      <c r="D25" s="7">
        <v>400</v>
      </c>
    </row>
    <row r="26" spans="1:5" x14ac:dyDescent="0.25">
      <c r="A26">
        <v>18</v>
      </c>
      <c r="B26" s="6" t="s">
        <v>33</v>
      </c>
      <c r="D26" s="7">
        <v>300</v>
      </c>
    </row>
    <row r="27" spans="1:5" x14ac:dyDescent="0.25">
      <c r="A27">
        <v>19</v>
      </c>
      <c r="B27" s="6" t="s">
        <v>34</v>
      </c>
      <c r="C27" t="s">
        <v>32</v>
      </c>
      <c r="D27" s="7">
        <v>110</v>
      </c>
    </row>
    <row r="28" spans="1:5" x14ac:dyDescent="0.25"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>
        <f>SUM(D31:D34)</f>
        <v>0</v>
      </c>
    </row>
    <row r="31" spans="1:5" x14ac:dyDescent="0.25">
      <c r="A31">
        <v>20</v>
      </c>
    </row>
    <row r="32" spans="1:5" x14ac:dyDescent="0.25">
      <c r="A32">
        <v>21</v>
      </c>
    </row>
    <row r="33" spans="1:1" x14ac:dyDescent="0.25">
      <c r="A33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I4" sqref="I4"/>
    </sheetView>
  </sheetViews>
  <sheetFormatPr defaultRowHeight="15" x14ac:dyDescent="0.25"/>
  <cols>
    <col min="2" max="2" width="49.5703125" customWidth="1"/>
    <col min="3" max="3" width="13.28515625" customWidth="1"/>
    <col min="4" max="4" width="14.28515625" customWidth="1"/>
    <col min="5" max="5" width="11.28515625" customWidth="1"/>
  </cols>
  <sheetData>
    <row r="1" spans="1:5" x14ac:dyDescent="0.25">
      <c r="B1" s="1" t="s">
        <v>158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2">
        <f>SUM(E6:E30)</f>
        <v>12446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SUM(D5:D13)</f>
        <v>7461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s="6" t="s">
        <v>7</v>
      </c>
      <c r="D8" s="7">
        <v>800</v>
      </c>
    </row>
    <row r="9" spans="1:5" x14ac:dyDescent="0.25">
      <c r="A9">
        <v>3</v>
      </c>
      <c r="B9" s="6" t="s">
        <v>35</v>
      </c>
      <c r="D9" s="7">
        <v>400</v>
      </c>
    </row>
    <row r="10" spans="1:5" x14ac:dyDescent="0.25">
      <c r="A10">
        <v>4</v>
      </c>
      <c r="B10" s="6" t="s">
        <v>134</v>
      </c>
      <c r="D10" s="7">
        <v>540</v>
      </c>
    </row>
    <row r="11" spans="1:5" x14ac:dyDescent="0.25">
      <c r="A11">
        <v>5</v>
      </c>
      <c r="B11" s="6" t="s">
        <v>10</v>
      </c>
      <c r="D11" s="7">
        <v>60</v>
      </c>
    </row>
    <row r="12" spans="1:5" x14ac:dyDescent="0.25">
      <c r="A12">
        <v>6</v>
      </c>
      <c r="B12" s="6" t="s">
        <v>36</v>
      </c>
      <c r="D12" s="18">
        <v>2661</v>
      </c>
    </row>
    <row r="13" spans="1:5" x14ac:dyDescent="0.25">
      <c r="B13" s="6"/>
      <c r="D13" s="7"/>
    </row>
    <row r="14" spans="1:5" x14ac:dyDescent="0.25">
      <c r="B14" s="3" t="s">
        <v>11</v>
      </c>
      <c r="C14" s="4"/>
      <c r="E14" s="5">
        <f>SUM(D15:D28)</f>
        <v>4985</v>
      </c>
    </row>
    <row r="15" spans="1:5" x14ac:dyDescent="0.25">
      <c r="A15">
        <v>7</v>
      </c>
      <c r="B15" s="6" t="s">
        <v>12</v>
      </c>
      <c r="C15" t="s">
        <v>13</v>
      </c>
      <c r="D15" s="7">
        <v>900</v>
      </c>
    </row>
    <row r="16" spans="1:5" x14ac:dyDescent="0.25">
      <c r="A16">
        <v>8</v>
      </c>
      <c r="B16" s="6" t="s">
        <v>14</v>
      </c>
      <c r="C16" t="s">
        <v>28</v>
      </c>
      <c r="D16" s="7">
        <v>450</v>
      </c>
    </row>
    <row r="17" spans="1:5" x14ac:dyDescent="0.25">
      <c r="A17">
        <v>9</v>
      </c>
      <c r="B17" s="6" t="s">
        <v>17</v>
      </c>
      <c r="C17" t="s">
        <v>37</v>
      </c>
      <c r="D17" s="7">
        <v>225</v>
      </c>
    </row>
    <row r="18" spans="1:5" x14ac:dyDescent="0.25">
      <c r="A18">
        <v>10</v>
      </c>
      <c r="B18" s="6" t="s">
        <v>18</v>
      </c>
      <c r="C18" t="s">
        <v>38</v>
      </c>
      <c r="D18" s="7">
        <v>300</v>
      </c>
    </row>
    <row r="19" spans="1:5" x14ac:dyDescent="0.25">
      <c r="A19">
        <v>11</v>
      </c>
      <c r="B19" s="6" t="s">
        <v>19</v>
      </c>
      <c r="D19" s="7">
        <v>200</v>
      </c>
    </row>
    <row r="20" spans="1:5" x14ac:dyDescent="0.25">
      <c r="A20">
        <v>12</v>
      </c>
      <c r="B20" s="6" t="s">
        <v>20</v>
      </c>
      <c r="C20" t="s">
        <v>39</v>
      </c>
      <c r="D20" s="7">
        <v>575</v>
      </c>
    </row>
    <row r="21" spans="1:5" x14ac:dyDescent="0.25">
      <c r="A21">
        <v>13</v>
      </c>
      <c r="B21" s="6" t="s">
        <v>21</v>
      </c>
      <c r="C21" t="s">
        <v>15</v>
      </c>
      <c r="D21" s="7">
        <v>320</v>
      </c>
    </row>
    <row r="22" spans="1:5" x14ac:dyDescent="0.25">
      <c r="A22">
        <v>14</v>
      </c>
      <c r="B22" s="6" t="s">
        <v>23</v>
      </c>
      <c r="C22" t="s">
        <v>32</v>
      </c>
      <c r="D22" s="7">
        <v>215</v>
      </c>
    </row>
    <row r="23" spans="1:5" x14ac:dyDescent="0.25">
      <c r="A23">
        <v>15</v>
      </c>
      <c r="B23" s="6" t="s">
        <v>133</v>
      </c>
      <c r="D23" s="7">
        <v>300</v>
      </c>
    </row>
    <row r="24" spans="1:5" x14ac:dyDescent="0.25">
      <c r="A24">
        <v>16</v>
      </c>
      <c r="B24" s="6" t="s">
        <v>25</v>
      </c>
      <c r="D24" s="7">
        <v>1200</v>
      </c>
    </row>
    <row r="25" spans="1:5" x14ac:dyDescent="0.25">
      <c r="A25">
        <v>17</v>
      </c>
      <c r="B25" s="6" t="s">
        <v>26</v>
      </c>
      <c r="D25" s="7">
        <v>300</v>
      </c>
    </row>
    <row r="27" spans="1:5" x14ac:dyDescent="0.25">
      <c r="B27" s="6"/>
      <c r="D27" s="7"/>
    </row>
    <row r="28" spans="1:5" x14ac:dyDescent="0.25">
      <c r="B28" s="6"/>
      <c r="D28" s="7"/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>
        <f>SUM(D31:D34)</f>
        <v>0</v>
      </c>
    </row>
    <row r="31" spans="1:5" x14ac:dyDescent="0.25">
      <c r="A31">
        <v>18</v>
      </c>
    </row>
    <row r="32" spans="1:5" x14ac:dyDescent="0.25">
      <c r="A32">
        <v>20</v>
      </c>
    </row>
    <row r="33" spans="1:1" x14ac:dyDescent="0.25">
      <c r="A33">
        <v>21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H7" sqref="H7"/>
    </sheetView>
  </sheetViews>
  <sheetFormatPr defaultRowHeight="15" x14ac:dyDescent="0.25"/>
  <cols>
    <col min="1" max="1" width="9.7109375" customWidth="1"/>
    <col min="2" max="2" width="36" customWidth="1"/>
    <col min="3" max="3" width="13.5703125" customWidth="1"/>
    <col min="4" max="4" width="16.5703125" customWidth="1"/>
    <col min="5" max="5" width="12.5703125" customWidth="1"/>
  </cols>
  <sheetData>
    <row r="1" spans="1:5" x14ac:dyDescent="0.25">
      <c r="B1" s="1" t="s">
        <v>159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12">
        <f>SUM(E6:E30)</f>
        <v>9845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SUM(D5:D13)</f>
        <v>4780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s="6" t="s">
        <v>7</v>
      </c>
      <c r="D8" s="7">
        <v>800</v>
      </c>
    </row>
    <row r="9" spans="1:5" x14ac:dyDescent="0.25">
      <c r="A9">
        <v>3</v>
      </c>
      <c r="B9" s="6" t="s">
        <v>35</v>
      </c>
      <c r="D9" s="7">
        <v>480</v>
      </c>
    </row>
    <row r="10" spans="1:5" x14ac:dyDescent="0.25">
      <c r="A10">
        <v>4</v>
      </c>
      <c r="B10" s="6" t="s">
        <v>134</v>
      </c>
      <c r="D10" s="7">
        <v>500</v>
      </c>
    </row>
    <row r="11" spans="1:5" x14ac:dyDescent="0.25">
      <c r="A11">
        <v>5</v>
      </c>
      <c r="B11" s="6"/>
      <c r="D11" s="7"/>
    </row>
    <row r="12" spans="1:5" x14ac:dyDescent="0.25">
      <c r="A12">
        <v>6</v>
      </c>
      <c r="B12" s="1"/>
      <c r="D12" s="5"/>
    </row>
    <row r="13" spans="1:5" x14ac:dyDescent="0.25">
      <c r="B13" s="6"/>
      <c r="D13" s="7"/>
    </row>
    <row r="14" spans="1:5" x14ac:dyDescent="0.25">
      <c r="B14" s="3" t="s">
        <v>11</v>
      </c>
      <c r="C14" s="4"/>
      <c r="E14" s="5">
        <f>SUM(D15:D28)</f>
        <v>5065</v>
      </c>
    </row>
    <row r="15" spans="1:5" x14ac:dyDescent="0.25">
      <c r="A15">
        <v>7</v>
      </c>
      <c r="B15" s="6" t="s">
        <v>12</v>
      </c>
      <c r="C15" t="s">
        <v>13</v>
      </c>
      <c r="D15" s="7">
        <v>900</v>
      </c>
    </row>
    <row r="16" spans="1:5" x14ac:dyDescent="0.25">
      <c r="A16">
        <v>8</v>
      </c>
      <c r="B16" s="6" t="s">
        <v>14</v>
      </c>
      <c r="C16" t="s">
        <v>28</v>
      </c>
      <c r="D16" s="7">
        <v>450</v>
      </c>
    </row>
    <row r="17" spans="1:5" x14ac:dyDescent="0.25">
      <c r="A17">
        <v>9</v>
      </c>
      <c r="B17" s="6" t="s">
        <v>17</v>
      </c>
      <c r="C17" t="s">
        <v>143</v>
      </c>
      <c r="D17" s="7">
        <v>200</v>
      </c>
    </row>
    <row r="18" spans="1:5" x14ac:dyDescent="0.25">
      <c r="A18">
        <v>10</v>
      </c>
      <c r="B18" s="6" t="s">
        <v>18</v>
      </c>
      <c r="C18" t="s">
        <v>38</v>
      </c>
      <c r="D18" s="7">
        <v>280</v>
      </c>
    </row>
    <row r="19" spans="1:5" x14ac:dyDescent="0.25">
      <c r="A19">
        <v>11</v>
      </c>
      <c r="B19" s="6" t="s">
        <v>19</v>
      </c>
      <c r="D19" s="7">
        <v>300</v>
      </c>
    </row>
    <row r="20" spans="1:5" x14ac:dyDescent="0.25">
      <c r="A20">
        <v>12</v>
      </c>
      <c r="B20" s="6" t="s">
        <v>20</v>
      </c>
      <c r="C20" t="s">
        <v>39</v>
      </c>
      <c r="D20" s="7">
        <v>460</v>
      </c>
    </row>
    <row r="21" spans="1:5" x14ac:dyDescent="0.25">
      <c r="A21">
        <v>13</v>
      </c>
      <c r="B21" s="6" t="s">
        <v>21</v>
      </c>
      <c r="C21" t="s">
        <v>15</v>
      </c>
      <c r="D21" s="7">
        <v>320</v>
      </c>
    </row>
    <row r="22" spans="1:5" x14ac:dyDescent="0.25">
      <c r="A22">
        <v>14</v>
      </c>
      <c r="B22" s="6" t="s">
        <v>23</v>
      </c>
      <c r="C22" t="s">
        <v>32</v>
      </c>
      <c r="D22" s="7">
        <v>215</v>
      </c>
    </row>
    <row r="23" spans="1:5" x14ac:dyDescent="0.25">
      <c r="A23">
        <v>15</v>
      </c>
      <c r="B23" s="6" t="s">
        <v>133</v>
      </c>
      <c r="D23" s="7">
        <v>300</v>
      </c>
    </row>
    <row r="24" spans="1:5" x14ac:dyDescent="0.25">
      <c r="A24">
        <v>16</v>
      </c>
      <c r="B24" s="6" t="s">
        <v>25</v>
      </c>
      <c r="D24" s="7">
        <v>800</v>
      </c>
    </row>
    <row r="25" spans="1:5" x14ac:dyDescent="0.25">
      <c r="A25">
        <v>17</v>
      </c>
      <c r="B25" s="6" t="s">
        <v>26</v>
      </c>
      <c r="D25" s="7">
        <v>300</v>
      </c>
    </row>
    <row r="26" spans="1:5" x14ac:dyDescent="0.25">
      <c r="A26">
        <v>18</v>
      </c>
      <c r="B26" s="6" t="s">
        <v>40</v>
      </c>
      <c r="C26" t="s">
        <v>144</v>
      </c>
      <c r="D26" s="7">
        <v>240</v>
      </c>
    </row>
    <row r="27" spans="1:5" x14ac:dyDescent="0.25">
      <c r="A27">
        <v>19</v>
      </c>
      <c r="B27" s="6" t="s">
        <v>145</v>
      </c>
      <c r="D27" s="7">
        <v>300</v>
      </c>
    </row>
    <row r="28" spans="1:5" x14ac:dyDescent="0.25">
      <c r="B28" s="6"/>
      <c r="D28" s="7"/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/>
    </row>
    <row r="31" spans="1:5" x14ac:dyDescent="0.25">
      <c r="A31">
        <v>18</v>
      </c>
    </row>
    <row r="32" spans="1:5" x14ac:dyDescent="0.25">
      <c r="A32">
        <v>20</v>
      </c>
    </row>
    <row r="34" spans="1:5" x14ac:dyDescent="0.25">
      <c r="D34" s="9"/>
    </row>
    <row r="35" spans="1:5" x14ac:dyDescent="0.25">
      <c r="D35" s="9"/>
    </row>
    <row r="36" spans="1:5" x14ac:dyDescent="0.25">
      <c r="D36" s="9"/>
    </row>
    <row r="37" spans="1:5" x14ac:dyDescent="0.25">
      <c r="D37" s="9"/>
    </row>
    <row r="40" spans="1:5" x14ac:dyDescent="0.25">
      <c r="A40" s="3"/>
      <c r="B40" s="3"/>
      <c r="C40" s="3"/>
      <c r="D40" s="3"/>
      <c r="E40" s="1"/>
    </row>
    <row r="54" spans="2:5" x14ac:dyDescent="0.25">
      <c r="B54" s="3"/>
      <c r="D54" s="7"/>
      <c r="E54" s="1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H7" sqref="H7"/>
    </sheetView>
  </sheetViews>
  <sheetFormatPr defaultRowHeight="15" x14ac:dyDescent="0.25"/>
  <cols>
    <col min="1" max="1" width="13.85546875" customWidth="1"/>
    <col min="2" max="2" width="32.42578125" customWidth="1"/>
    <col min="3" max="3" width="11.85546875" customWidth="1"/>
    <col min="4" max="4" width="16.5703125" customWidth="1"/>
    <col min="5" max="5" width="17.7109375" customWidth="1"/>
  </cols>
  <sheetData>
    <row r="1" spans="1:5" x14ac:dyDescent="0.25">
      <c r="B1" s="1" t="s">
        <v>160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2">
        <f>SUM(E6:E30)</f>
        <v>11125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SUM(D7:D12)</f>
        <v>4880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s="6" t="s">
        <v>7</v>
      </c>
      <c r="D8" s="7">
        <v>800</v>
      </c>
    </row>
    <row r="9" spans="1:5" x14ac:dyDescent="0.25">
      <c r="A9">
        <v>3</v>
      </c>
      <c r="B9" t="s">
        <v>42</v>
      </c>
      <c r="D9" s="7">
        <v>480</v>
      </c>
    </row>
    <row r="10" spans="1:5" x14ac:dyDescent="0.25">
      <c r="A10">
        <v>4</v>
      </c>
      <c r="B10" s="6" t="s">
        <v>9</v>
      </c>
      <c r="D10" s="7">
        <v>500</v>
      </c>
    </row>
    <row r="11" spans="1:5" x14ac:dyDescent="0.25">
      <c r="A11">
        <v>5</v>
      </c>
      <c r="B11" s="6" t="s">
        <v>132</v>
      </c>
      <c r="D11" s="7">
        <v>40</v>
      </c>
    </row>
    <row r="12" spans="1:5" x14ac:dyDescent="0.25">
      <c r="A12">
        <v>6</v>
      </c>
      <c r="B12" s="6" t="s">
        <v>10</v>
      </c>
      <c r="D12" s="7">
        <v>60</v>
      </c>
    </row>
    <row r="13" spans="1:5" x14ac:dyDescent="0.25">
      <c r="B13" s="6"/>
      <c r="D13" s="7"/>
    </row>
    <row r="14" spans="1:5" x14ac:dyDescent="0.25">
      <c r="B14" s="3" t="s">
        <v>11</v>
      </c>
      <c r="C14" s="4"/>
      <c r="E14" s="5">
        <f>SUM(D15:D27)</f>
        <v>5745</v>
      </c>
    </row>
    <row r="15" spans="1:5" x14ac:dyDescent="0.25">
      <c r="A15">
        <v>7</v>
      </c>
      <c r="B15" s="6" t="s">
        <v>12</v>
      </c>
      <c r="C15" t="s">
        <v>13</v>
      </c>
      <c r="D15" s="7">
        <v>900</v>
      </c>
    </row>
    <row r="16" spans="1:5" x14ac:dyDescent="0.25">
      <c r="A16">
        <v>8</v>
      </c>
      <c r="B16" s="6" t="s">
        <v>14</v>
      </c>
      <c r="C16" t="s">
        <v>28</v>
      </c>
      <c r="D16" s="7">
        <v>450</v>
      </c>
    </row>
    <row r="17" spans="1:5" x14ac:dyDescent="0.25">
      <c r="A17">
        <v>9</v>
      </c>
      <c r="B17" s="6" t="s">
        <v>17</v>
      </c>
      <c r="C17" t="s">
        <v>37</v>
      </c>
      <c r="D17" s="7">
        <v>200</v>
      </c>
    </row>
    <row r="18" spans="1:5" x14ac:dyDescent="0.25">
      <c r="A18">
        <v>10</v>
      </c>
      <c r="B18" s="6" t="s">
        <v>18</v>
      </c>
      <c r="C18" t="s">
        <v>15</v>
      </c>
      <c r="D18" s="7">
        <v>640</v>
      </c>
    </row>
    <row r="19" spans="1:5" x14ac:dyDescent="0.25">
      <c r="A19">
        <v>11</v>
      </c>
      <c r="B19" s="6" t="s">
        <v>19</v>
      </c>
      <c r="C19" t="s">
        <v>30</v>
      </c>
      <c r="D19" s="7">
        <v>400</v>
      </c>
    </row>
    <row r="20" spans="1:5" x14ac:dyDescent="0.25">
      <c r="A20">
        <v>12</v>
      </c>
      <c r="B20" s="6" t="s">
        <v>20</v>
      </c>
      <c r="C20" t="s">
        <v>41</v>
      </c>
      <c r="D20" s="7">
        <v>460</v>
      </c>
    </row>
    <row r="21" spans="1:5" x14ac:dyDescent="0.25">
      <c r="A21">
        <v>13</v>
      </c>
      <c r="B21" s="6" t="s">
        <v>21</v>
      </c>
      <c r="C21" t="s">
        <v>15</v>
      </c>
      <c r="D21" s="7">
        <v>320</v>
      </c>
    </row>
    <row r="22" spans="1:5" x14ac:dyDescent="0.25">
      <c r="A22">
        <v>14</v>
      </c>
      <c r="B22" s="6" t="s">
        <v>23</v>
      </c>
      <c r="C22" t="s">
        <v>32</v>
      </c>
      <c r="D22" s="7">
        <v>215</v>
      </c>
    </row>
    <row r="23" spans="1:5" x14ac:dyDescent="0.25">
      <c r="A23">
        <v>15</v>
      </c>
      <c r="B23" s="6" t="s">
        <v>133</v>
      </c>
      <c r="D23" s="7">
        <v>400</v>
      </c>
    </row>
    <row r="24" spans="1:5" x14ac:dyDescent="0.25">
      <c r="A24">
        <v>16</v>
      </c>
      <c r="B24" s="6" t="s">
        <v>25</v>
      </c>
      <c r="D24" s="7">
        <v>1000</v>
      </c>
    </row>
    <row r="25" spans="1:5" x14ac:dyDescent="0.25">
      <c r="A25">
        <v>17</v>
      </c>
      <c r="B25" s="6" t="s">
        <v>26</v>
      </c>
      <c r="D25" s="7">
        <v>400</v>
      </c>
    </row>
    <row r="26" spans="1:5" x14ac:dyDescent="0.25">
      <c r="A26">
        <v>18</v>
      </c>
      <c r="B26" t="s">
        <v>40</v>
      </c>
      <c r="C26" t="s">
        <v>22</v>
      </c>
      <c r="D26" s="7">
        <v>360</v>
      </c>
    </row>
    <row r="27" spans="1:5" x14ac:dyDescent="0.25">
      <c r="D27" s="7"/>
    </row>
    <row r="28" spans="1:5" x14ac:dyDescent="0.25"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>
        <f>SUM(D31:D33)</f>
        <v>500</v>
      </c>
    </row>
    <row r="31" spans="1:5" x14ac:dyDescent="0.25">
      <c r="A31">
        <v>19</v>
      </c>
      <c r="B31" t="s">
        <v>27</v>
      </c>
      <c r="D31">
        <v>500</v>
      </c>
    </row>
    <row r="32" spans="1:5" x14ac:dyDescent="0.25">
      <c r="A32">
        <v>20</v>
      </c>
    </row>
    <row r="33" spans="1:1" x14ac:dyDescent="0.25">
      <c r="A33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H15" sqref="H15"/>
    </sheetView>
  </sheetViews>
  <sheetFormatPr defaultRowHeight="15" x14ac:dyDescent="0.25"/>
  <cols>
    <col min="1" max="1" width="12" customWidth="1"/>
    <col min="2" max="2" width="68.28515625" customWidth="1"/>
    <col min="3" max="3" width="11.85546875" customWidth="1"/>
    <col min="4" max="4" width="15.42578125" customWidth="1"/>
    <col min="5" max="5" width="12" customWidth="1"/>
  </cols>
  <sheetData>
    <row r="1" spans="1:5" x14ac:dyDescent="0.25">
      <c r="B1" s="1" t="s">
        <v>161</v>
      </c>
      <c r="C1" s="1"/>
      <c r="D1" s="10"/>
    </row>
    <row r="2" spans="1:5" x14ac:dyDescent="0.25">
      <c r="B2" s="1"/>
      <c r="C2" s="1"/>
      <c r="D2" s="10"/>
    </row>
    <row r="3" spans="1:5" x14ac:dyDescent="0.25">
      <c r="B3" s="2" t="s">
        <v>0</v>
      </c>
      <c r="C3" s="2"/>
      <c r="D3" s="13"/>
      <c r="E3" s="12">
        <f>SUM(E6:E57)</f>
        <v>36596</v>
      </c>
    </row>
    <row r="4" spans="1:5" x14ac:dyDescent="0.25">
      <c r="A4" s="1" t="s">
        <v>1</v>
      </c>
      <c r="B4" s="1" t="s">
        <v>2</v>
      </c>
      <c r="C4" s="1" t="s">
        <v>3</v>
      </c>
      <c r="D4" s="11" t="s">
        <v>4</v>
      </c>
    </row>
    <row r="5" spans="1:5" x14ac:dyDescent="0.25">
      <c r="A5" s="1"/>
      <c r="B5" s="1"/>
      <c r="C5" s="1"/>
      <c r="D5" s="11"/>
    </row>
    <row r="6" spans="1:5" x14ac:dyDescent="0.25">
      <c r="B6" s="3" t="s">
        <v>5</v>
      </c>
      <c r="C6" s="4"/>
      <c r="D6" s="11"/>
      <c r="E6" s="5">
        <f>SUM(D7:D37)</f>
        <v>23576</v>
      </c>
    </row>
    <row r="7" spans="1:5" x14ac:dyDescent="0.25">
      <c r="A7">
        <v>1</v>
      </c>
      <c r="B7" s="6" t="s">
        <v>6</v>
      </c>
      <c r="D7" s="9">
        <v>1610</v>
      </c>
    </row>
    <row r="8" spans="1:5" x14ac:dyDescent="0.25">
      <c r="A8">
        <v>2</v>
      </c>
      <c r="B8" s="6" t="s">
        <v>7</v>
      </c>
      <c r="D8" s="9">
        <v>1000</v>
      </c>
    </row>
    <row r="9" spans="1:5" x14ac:dyDescent="0.25">
      <c r="A9">
        <v>3</v>
      </c>
      <c r="B9" t="s">
        <v>86</v>
      </c>
      <c r="D9" s="9">
        <v>960</v>
      </c>
    </row>
    <row r="10" spans="1:5" x14ac:dyDescent="0.25">
      <c r="A10">
        <v>4</v>
      </c>
      <c r="B10" t="s">
        <v>85</v>
      </c>
      <c r="D10" s="9">
        <v>1690</v>
      </c>
    </row>
    <row r="11" spans="1:5" x14ac:dyDescent="0.25">
      <c r="A11">
        <v>5</v>
      </c>
      <c r="B11" t="s">
        <v>135</v>
      </c>
      <c r="D11" s="9">
        <v>260</v>
      </c>
    </row>
    <row r="12" spans="1:5" x14ac:dyDescent="0.25">
      <c r="A12">
        <v>6</v>
      </c>
      <c r="B12" t="s">
        <v>84</v>
      </c>
      <c r="C12">
        <v>15</v>
      </c>
      <c r="D12" s="9">
        <v>900</v>
      </c>
    </row>
    <row r="13" spans="1:5" x14ac:dyDescent="0.25">
      <c r="A13">
        <v>7</v>
      </c>
      <c r="B13" t="s">
        <v>83</v>
      </c>
      <c r="C13">
        <v>4</v>
      </c>
      <c r="D13" s="9">
        <v>720</v>
      </c>
    </row>
    <row r="14" spans="1:5" x14ac:dyDescent="0.25">
      <c r="A14">
        <v>8</v>
      </c>
      <c r="B14" t="s">
        <v>82</v>
      </c>
      <c r="C14">
        <v>4</v>
      </c>
      <c r="D14" s="9">
        <v>200</v>
      </c>
    </row>
    <row r="15" spans="1:5" x14ac:dyDescent="0.25">
      <c r="A15">
        <v>9</v>
      </c>
      <c r="B15" t="s">
        <v>81</v>
      </c>
      <c r="C15" s="6">
        <v>30</v>
      </c>
      <c r="D15" s="10">
        <v>2250</v>
      </c>
      <c r="E15" s="5"/>
    </row>
    <row r="16" spans="1:5" x14ac:dyDescent="0.25">
      <c r="A16">
        <v>10</v>
      </c>
      <c r="B16" t="s">
        <v>80</v>
      </c>
      <c r="C16" s="6">
        <v>30</v>
      </c>
      <c r="D16" s="9">
        <v>1200</v>
      </c>
    </row>
    <row r="17" spans="1:4" x14ac:dyDescent="0.25">
      <c r="A17">
        <v>11</v>
      </c>
      <c r="B17" t="s">
        <v>79</v>
      </c>
      <c r="C17" s="6">
        <v>20</v>
      </c>
      <c r="D17" s="9">
        <v>800</v>
      </c>
    </row>
    <row r="18" spans="1:4" x14ac:dyDescent="0.25">
      <c r="A18">
        <v>12</v>
      </c>
      <c r="B18" t="s">
        <v>78</v>
      </c>
      <c r="C18" s="6">
        <v>30</v>
      </c>
      <c r="D18" s="9">
        <v>900</v>
      </c>
    </row>
    <row r="19" spans="1:4" x14ac:dyDescent="0.25">
      <c r="A19">
        <v>13</v>
      </c>
      <c r="B19" t="s">
        <v>77</v>
      </c>
      <c r="C19" s="6">
        <v>24</v>
      </c>
      <c r="D19" s="9">
        <v>288</v>
      </c>
    </row>
    <row r="20" spans="1:4" x14ac:dyDescent="0.25">
      <c r="A20">
        <v>14</v>
      </c>
      <c r="B20" t="s">
        <v>76</v>
      </c>
      <c r="C20" s="6">
        <v>1</v>
      </c>
      <c r="D20" s="9">
        <v>80</v>
      </c>
    </row>
    <row r="21" spans="1:4" x14ac:dyDescent="0.25">
      <c r="A21">
        <v>15</v>
      </c>
      <c r="B21" t="s">
        <v>75</v>
      </c>
      <c r="C21" s="6">
        <v>1</v>
      </c>
      <c r="D21" s="9">
        <v>625</v>
      </c>
    </row>
    <row r="22" spans="1:4" x14ac:dyDescent="0.25">
      <c r="A22">
        <v>16</v>
      </c>
      <c r="B22" t="s">
        <v>74</v>
      </c>
      <c r="C22" s="6">
        <v>1</v>
      </c>
      <c r="D22" s="9">
        <v>633</v>
      </c>
    </row>
    <row r="23" spans="1:4" x14ac:dyDescent="0.25">
      <c r="A23">
        <v>17</v>
      </c>
      <c r="B23" t="s">
        <v>73</v>
      </c>
      <c r="C23" s="6">
        <v>1</v>
      </c>
      <c r="D23" s="9">
        <v>380</v>
      </c>
    </row>
    <row r="24" spans="1:4" x14ac:dyDescent="0.25">
      <c r="A24">
        <v>17</v>
      </c>
      <c r="B24" t="s">
        <v>72</v>
      </c>
      <c r="C24" s="6">
        <v>8</v>
      </c>
      <c r="D24" s="9">
        <v>1760</v>
      </c>
    </row>
    <row r="25" spans="1:4" x14ac:dyDescent="0.25">
      <c r="A25">
        <v>18</v>
      </c>
      <c r="B25" t="s">
        <v>71</v>
      </c>
      <c r="C25" s="6">
        <v>1</v>
      </c>
      <c r="D25" s="9">
        <v>90</v>
      </c>
    </row>
    <row r="26" spans="1:4" x14ac:dyDescent="0.25">
      <c r="A26">
        <v>19</v>
      </c>
      <c r="B26" t="s">
        <v>70</v>
      </c>
      <c r="C26" s="6">
        <v>8</v>
      </c>
      <c r="D26" s="9">
        <v>240</v>
      </c>
    </row>
    <row r="27" spans="1:4" x14ac:dyDescent="0.25">
      <c r="A27">
        <v>20</v>
      </c>
      <c r="B27" t="s">
        <v>69</v>
      </c>
      <c r="C27" s="6">
        <v>1</v>
      </c>
      <c r="D27" s="9">
        <v>120</v>
      </c>
    </row>
    <row r="28" spans="1:4" x14ac:dyDescent="0.25">
      <c r="A28">
        <v>21</v>
      </c>
      <c r="B28" t="s">
        <v>136</v>
      </c>
      <c r="D28" s="9">
        <v>210</v>
      </c>
    </row>
    <row r="29" spans="1:4" x14ac:dyDescent="0.25">
      <c r="A29">
        <v>22</v>
      </c>
      <c r="B29" t="s">
        <v>68</v>
      </c>
      <c r="C29">
        <v>2</v>
      </c>
      <c r="D29" s="9">
        <v>80</v>
      </c>
    </row>
    <row r="30" spans="1:4" x14ac:dyDescent="0.25">
      <c r="A30">
        <v>23</v>
      </c>
      <c r="B30" t="s">
        <v>67</v>
      </c>
      <c r="C30">
        <v>1</v>
      </c>
      <c r="D30" s="9">
        <v>310</v>
      </c>
    </row>
    <row r="31" spans="1:4" x14ac:dyDescent="0.25">
      <c r="A31">
        <v>24</v>
      </c>
      <c r="B31" t="s">
        <v>66</v>
      </c>
      <c r="C31">
        <v>2</v>
      </c>
      <c r="D31" s="9">
        <v>160</v>
      </c>
    </row>
    <row r="32" spans="1:4" x14ac:dyDescent="0.25">
      <c r="A32">
        <v>25</v>
      </c>
      <c r="B32" t="s">
        <v>65</v>
      </c>
      <c r="D32" s="9">
        <v>1390</v>
      </c>
    </row>
    <row r="33" spans="1:5" x14ac:dyDescent="0.25">
      <c r="A33">
        <v>26</v>
      </c>
      <c r="B33" t="s">
        <v>64</v>
      </c>
      <c r="D33" s="9">
        <v>1820</v>
      </c>
    </row>
    <row r="34" spans="1:5" x14ac:dyDescent="0.25">
      <c r="A34">
        <v>27</v>
      </c>
      <c r="B34" t="s">
        <v>63</v>
      </c>
      <c r="C34">
        <v>2</v>
      </c>
      <c r="D34" s="9">
        <v>300</v>
      </c>
    </row>
    <row r="35" spans="1:5" x14ac:dyDescent="0.25">
      <c r="A35">
        <v>28</v>
      </c>
      <c r="B35" t="s">
        <v>62</v>
      </c>
      <c r="D35" s="9">
        <v>800</v>
      </c>
    </row>
    <row r="36" spans="1:5" x14ac:dyDescent="0.25">
      <c r="A36">
        <v>29</v>
      </c>
      <c r="B36" t="s">
        <v>61</v>
      </c>
      <c r="D36" s="9">
        <v>1000</v>
      </c>
    </row>
    <row r="37" spans="1:5" x14ac:dyDescent="0.25">
      <c r="A37">
        <v>30</v>
      </c>
      <c r="B37" t="s">
        <v>138</v>
      </c>
      <c r="D37" s="9">
        <v>800</v>
      </c>
    </row>
    <row r="40" spans="1:5" x14ac:dyDescent="0.25">
      <c r="A40" s="3"/>
      <c r="B40" s="3" t="s">
        <v>60</v>
      </c>
      <c r="C40" s="3"/>
      <c r="D40" s="3"/>
      <c r="E40" s="1">
        <f>SUM(D41:D52)</f>
        <v>12520</v>
      </c>
    </row>
    <row r="41" spans="1:5" x14ac:dyDescent="0.25">
      <c r="A41">
        <v>31</v>
      </c>
      <c r="B41" t="s">
        <v>59</v>
      </c>
      <c r="C41" t="s">
        <v>58</v>
      </c>
      <c r="D41">
        <v>1944</v>
      </c>
    </row>
    <row r="42" spans="1:5" x14ac:dyDescent="0.25">
      <c r="A42">
        <v>32</v>
      </c>
      <c r="B42" t="s">
        <v>57</v>
      </c>
      <c r="C42" t="s">
        <v>56</v>
      </c>
      <c r="D42">
        <v>1050</v>
      </c>
    </row>
    <row r="43" spans="1:5" x14ac:dyDescent="0.25">
      <c r="A43">
        <v>33</v>
      </c>
      <c r="B43" t="s">
        <v>55</v>
      </c>
      <c r="C43" t="s">
        <v>54</v>
      </c>
      <c r="D43">
        <v>280</v>
      </c>
    </row>
    <row r="44" spans="1:5" x14ac:dyDescent="0.25">
      <c r="A44">
        <v>34</v>
      </c>
      <c r="B44" t="s">
        <v>53</v>
      </c>
      <c r="C44" t="s">
        <v>47</v>
      </c>
      <c r="D44">
        <v>176</v>
      </c>
    </row>
    <row r="45" spans="1:5" x14ac:dyDescent="0.25">
      <c r="A45">
        <v>35</v>
      </c>
      <c r="B45" t="s">
        <v>52</v>
      </c>
      <c r="C45" t="s">
        <v>51</v>
      </c>
      <c r="D45">
        <v>1150</v>
      </c>
    </row>
    <row r="46" spans="1:5" x14ac:dyDescent="0.25">
      <c r="A46">
        <v>36</v>
      </c>
      <c r="B46" t="s">
        <v>50</v>
      </c>
      <c r="C46" t="s">
        <v>49</v>
      </c>
      <c r="D46">
        <v>645</v>
      </c>
    </row>
    <row r="47" spans="1:5" x14ac:dyDescent="0.25">
      <c r="A47">
        <v>37</v>
      </c>
      <c r="B47" t="s">
        <v>48</v>
      </c>
      <c r="C47" t="s">
        <v>47</v>
      </c>
      <c r="D47">
        <v>800</v>
      </c>
    </row>
    <row r="48" spans="1:5" x14ac:dyDescent="0.25">
      <c r="A48">
        <v>38</v>
      </c>
      <c r="B48" t="s">
        <v>46</v>
      </c>
      <c r="C48">
        <v>310</v>
      </c>
      <c r="D48">
        <v>1395</v>
      </c>
    </row>
    <row r="49" spans="1:5" x14ac:dyDescent="0.25">
      <c r="A49">
        <v>39</v>
      </c>
      <c r="B49" t="s">
        <v>45</v>
      </c>
      <c r="C49" t="s">
        <v>44</v>
      </c>
      <c r="D49">
        <v>960</v>
      </c>
    </row>
    <row r="50" spans="1:5" x14ac:dyDescent="0.25">
      <c r="A50">
        <v>40</v>
      </c>
      <c r="B50" t="s">
        <v>43</v>
      </c>
      <c r="D50">
        <v>2200</v>
      </c>
    </row>
    <row r="51" spans="1:5" x14ac:dyDescent="0.25">
      <c r="A51">
        <v>41</v>
      </c>
      <c r="B51" t="s">
        <v>137</v>
      </c>
      <c r="D51">
        <v>1120</v>
      </c>
    </row>
    <row r="52" spans="1:5" x14ac:dyDescent="0.25">
      <c r="A52">
        <v>42</v>
      </c>
      <c r="B52" t="s">
        <v>26</v>
      </c>
      <c r="D52">
        <v>800</v>
      </c>
    </row>
    <row r="54" spans="1:5" x14ac:dyDescent="0.25">
      <c r="B54" s="3" t="s">
        <v>27</v>
      </c>
      <c r="D54" s="7"/>
      <c r="E54" s="1">
        <f>SUM(D55:D57)</f>
        <v>500</v>
      </c>
    </row>
    <row r="55" spans="1:5" x14ac:dyDescent="0.25">
      <c r="A55">
        <v>43</v>
      </c>
      <c r="B55" t="s">
        <v>27</v>
      </c>
      <c r="D55">
        <v>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I11" sqref="I11"/>
    </sheetView>
  </sheetViews>
  <sheetFormatPr defaultRowHeight="15" x14ac:dyDescent="0.25"/>
  <cols>
    <col min="1" max="1" width="11.28515625" customWidth="1"/>
    <col min="2" max="2" width="33.28515625" customWidth="1"/>
    <col min="3" max="3" width="11.7109375" customWidth="1"/>
    <col min="4" max="4" width="16" customWidth="1"/>
    <col min="5" max="5" width="11.28515625" customWidth="1"/>
  </cols>
  <sheetData>
    <row r="1" spans="1:5" x14ac:dyDescent="0.25">
      <c r="B1" s="1" t="s">
        <v>162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2">
        <f>SUM(E6:E30)</f>
        <v>25142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SUM(D7:D12)</f>
        <v>6750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t="s">
        <v>93</v>
      </c>
      <c r="C8" t="s">
        <v>92</v>
      </c>
      <c r="D8" s="7">
        <v>2000</v>
      </c>
    </row>
    <row r="9" spans="1:5" x14ac:dyDescent="0.25">
      <c r="A9">
        <v>3</v>
      </c>
      <c r="B9" t="s">
        <v>42</v>
      </c>
      <c r="D9" s="7">
        <v>850</v>
      </c>
    </row>
    <row r="10" spans="1:5" x14ac:dyDescent="0.25">
      <c r="A10">
        <v>4</v>
      </c>
      <c r="B10" s="6" t="s">
        <v>9</v>
      </c>
      <c r="D10" s="7">
        <v>700</v>
      </c>
    </row>
    <row r="11" spans="1:5" x14ac:dyDescent="0.25">
      <c r="A11">
        <v>5</v>
      </c>
      <c r="B11" s="6" t="s">
        <v>132</v>
      </c>
      <c r="D11" s="7">
        <v>80</v>
      </c>
    </row>
    <row r="12" spans="1:5" x14ac:dyDescent="0.25">
      <c r="A12">
        <v>6</v>
      </c>
      <c r="B12" s="6" t="s">
        <v>10</v>
      </c>
      <c r="D12" s="7">
        <v>120</v>
      </c>
    </row>
    <row r="13" spans="1:5" x14ac:dyDescent="0.25">
      <c r="B13" s="6"/>
      <c r="D13" s="7"/>
    </row>
    <row r="14" spans="1:5" x14ac:dyDescent="0.25">
      <c r="B14" s="3" t="s">
        <v>11</v>
      </c>
      <c r="C14" s="4"/>
      <c r="E14" s="5">
        <f>SUM(D15:D27)</f>
        <v>16392</v>
      </c>
    </row>
    <row r="15" spans="1:5" x14ac:dyDescent="0.25">
      <c r="A15">
        <v>7</v>
      </c>
      <c r="B15" s="6" t="s">
        <v>12</v>
      </c>
      <c r="C15" t="s">
        <v>91</v>
      </c>
      <c r="D15" s="7">
        <v>3200</v>
      </c>
    </row>
    <row r="16" spans="1:5" x14ac:dyDescent="0.25">
      <c r="A16">
        <v>8</v>
      </c>
      <c r="B16" s="6" t="s">
        <v>14</v>
      </c>
      <c r="C16" t="s">
        <v>90</v>
      </c>
      <c r="D16" s="7">
        <v>1875</v>
      </c>
    </row>
    <row r="17" spans="1:5" x14ac:dyDescent="0.25">
      <c r="A17">
        <v>9</v>
      </c>
      <c r="B17" s="6" t="s">
        <v>17</v>
      </c>
      <c r="C17" s="19">
        <v>216</v>
      </c>
      <c r="D17" s="7">
        <v>972</v>
      </c>
    </row>
    <row r="18" spans="1:5" x14ac:dyDescent="0.25">
      <c r="A18">
        <v>10</v>
      </c>
      <c r="B18" s="6" t="s">
        <v>18</v>
      </c>
      <c r="C18" t="s">
        <v>47</v>
      </c>
      <c r="D18" s="7">
        <v>1200</v>
      </c>
    </row>
    <row r="19" spans="1:5" x14ac:dyDescent="0.25">
      <c r="A19">
        <v>11</v>
      </c>
      <c r="B19" s="6" t="s">
        <v>19</v>
      </c>
      <c r="C19" t="s">
        <v>89</v>
      </c>
      <c r="D19" s="7">
        <v>1500</v>
      </c>
    </row>
    <row r="20" spans="1:5" x14ac:dyDescent="0.25">
      <c r="A20">
        <v>12</v>
      </c>
      <c r="B20" s="6" t="s">
        <v>20</v>
      </c>
      <c r="C20" t="s">
        <v>51</v>
      </c>
      <c r="D20" s="7">
        <v>1150</v>
      </c>
    </row>
    <row r="21" spans="1:5" x14ac:dyDescent="0.25">
      <c r="A21">
        <v>13</v>
      </c>
      <c r="B21" t="s">
        <v>34</v>
      </c>
      <c r="C21" t="s">
        <v>88</v>
      </c>
      <c r="D21" s="7">
        <v>1150</v>
      </c>
    </row>
    <row r="22" spans="1:5" x14ac:dyDescent="0.25">
      <c r="A22">
        <v>14</v>
      </c>
      <c r="B22" s="6" t="s">
        <v>23</v>
      </c>
      <c r="C22" t="s">
        <v>49</v>
      </c>
      <c r="D22" s="7">
        <v>645</v>
      </c>
    </row>
    <row r="23" spans="1:5" x14ac:dyDescent="0.25">
      <c r="A23">
        <v>15</v>
      </c>
      <c r="B23" s="6" t="s">
        <v>133</v>
      </c>
      <c r="D23" s="7">
        <v>1000</v>
      </c>
    </row>
    <row r="24" spans="1:5" x14ac:dyDescent="0.25">
      <c r="A24">
        <v>16</v>
      </c>
      <c r="B24" s="6" t="s">
        <v>25</v>
      </c>
      <c r="D24" s="7">
        <v>2000</v>
      </c>
    </row>
    <row r="25" spans="1:5" x14ac:dyDescent="0.25">
      <c r="A25">
        <v>17</v>
      </c>
      <c r="B25" s="6" t="s">
        <v>26</v>
      </c>
      <c r="D25" s="7">
        <v>1000</v>
      </c>
    </row>
    <row r="26" spans="1:5" x14ac:dyDescent="0.25">
      <c r="A26">
        <v>18</v>
      </c>
      <c r="B26" t="s">
        <v>16</v>
      </c>
      <c r="C26" t="s">
        <v>88</v>
      </c>
      <c r="D26" s="7">
        <v>700</v>
      </c>
    </row>
    <row r="27" spans="1:5" x14ac:dyDescent="0.25">
      <c r="D27" s="7"/>
    </row>
    <row r="28" spans="1:5" x14ac:dyDescent="0.25"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>
        <f>SUM(D31:D34)</f>
        <v>2000</v>
      </c>
    </row>
    <row r="31" spans="1:5" x14ac:dyDescent="0.25">
      <c r="A31">
        <v>19</v>
      </c>
      <c r="B31" t="s">
        <v>27</v>
      </c>
      <c r="D31">
        <v>1000</v>
      </c>
    </row>
    <row r="32" spans="1:5" x14ac:dyDescent="0.25">
      <c r="A32">
        <v>20</v>
      </c>
      <c r="B32" t="s">
        <v>87</v>
      </c>
      <c r="D32">
        <v>1000</v>
      </c>
    </row>
    <row r="33" spans="1:1" x14ac:dyDescent="0.25">
      <c r="A33">
        <v>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J12" sqref="J12"/>
    </sheetView>
  </sheetViews>
  <sheetFormatPr defaultRowHeight="15" x14ac:dyDescent="0.25"/>
  <cols>
    <col min="1" max="1" width="10" customWidth="1"/>
    <col min="2" max="2" width="35.42578125" customWidth="1"/>
    <col min="3" max="3" width="11.5703125" customWidth="1"/>
    <col min="4" max="4" width="16.140625" customWidth="1"/>
    <col min="5" max="5" width="14" customWidth="1"/>
  </cols>
  <sheetData>
    <row r="1" spans="1:5" x14ac:dyDescent="0.25">
      <c r="B1" s="1" t="s">
        <v>163</v>
      </c>
      <c r="C1" s="1"/>
    </row>
    <row r="2" spans="1:5" x14ac:dyDescent="0.25">
      <c r="B2" s="1"/>
      <c r="C2" s="1"/>
    </row>
    <row r="3" spans="1:5" x14ac:dyDescent="0.25">
      <c r="B3" s="2" t="s">
        <v>0</v>
      </c>
      <c r="C3" s="2"/>
      <c r="D3" s="2"/>
      <c r="E3" s="2">
        <f>SUM(E6:E30)</f>
        <v>25050</v>
      </c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5" x14ac:dyDescent="0.25">
      <c r="A5" s="1"/>
      <c r="B5" s="1"/>
      <c r="C5" s="1"/>
      <c r="D5" s="1"/>
    </row>
    <row r="6" spans="1:5" x14ac:dyDescent="0.25">
      <c r="B6" s="3" t="s">
        <v>5</v>
      </c>
      <c r="C6" s="4"/>
      <c r="D6" s="1"/>
      <c r="E6" s="5">
        <f>SUM(D7:D12)</f>
        <v>8300</v>
      </c>
    </row>
    <row r="7" spans="1:5" x14ac:dyDescent="0.25">
      <c r="A7">
        <v>1</v>
      </c>
      <c r="B7" s="6" t="s">
        <v>6</v>
      </c>
      <c r="D7" s="7">
        <v>3000</v>
      </c>
    </row>
    <row r="8" spans="1:5" x14ac:dyDescent="0.25">
      <c r="A8">
        <v>2</v>
      </c>
      <c r="B8" t="s">
        <v>93</v>
      </c>
      <c r="C8" t="s">
        <v>92</v>
      </c>
      <c r="D8" s="7">
        <v>2000</v>
      </c>
    </row>
    <row r="9" spans="1:5" x14ac:dyDescent="0.25">
      <c r="A9">
        <v>3</v>
      </c>
      <c r="B9" t="s">
        <v>94</v>
      </c>
      <c r="C9" t="s">
        <v>95</v>
      </c>
      <c r="D9" s="7">
        <v>1000</v>
      </c>
    </row>
    <row r="10" spans="1:5" x14ac:dyDescent="0.25">
      <c r="A10">
        <v>4</v>
      </c>
      <c r="B10" t="s">
        <v>96</v>
      </c>
      <c r="D10" s="7">
        <v>850</v>
      </c>
    </row>
    <row r="11" spans="1:5" x14ac:dyDescent="0.25">
      <c r="A11">
        <v>5</v>
      </c>
      <c r="B11" t="s">
        <v>97</v>
      </c>
      <c r="D11" s="7">
        <v>650</v>
      </c>
    </row>
    <row r="12" spans="1:5" x14ac:dyDescent="0.25">
      <c r="A12">
        <v>6</v>
      </c>
      <c r="B12" t="s">
        <v>98</v>
      </c>
      <c r="D12" s="7">
        <v>800</v>
      </c>
    </row>
    <row r="13" spans="1:5" x14ac:dyDescent="0.25">
      <c r="B13" s="6"/>
      <c r="D13" s="7"/>
    </row>
    <row r="14" spans="1:5" x14ac:dyDescent="0.25">
      <c r="B14" s="3" t="s">
        <v>11</v>
      </c>
      <c r="C14" s="4"/>
      <c r="E14" s="5">
        <f>SUM(D15:D27)</f>
        <v>15690</v>
      </c>
    </row>
    <row r="15" spans="1:5" x14ac:dyDescent="0.25">
      <c r="A15">
        <v>7</v>
      </c>
      <c r="B15" s="6" t="s">
        <v>12</v>
      </c>
      <c r="C15" t="s">
        <v>91</v>
      </c>
      <c r="D15" s="7">
        <v>3200</v>
      </c>
    </row>
    <row r="16" spans="1:5" x14ac:dyDescent="0.25">
      <c r="A16">
        <v>8</v>
      </c>
      <c r="B16" s="6" t="s">
        <v>14</v>
      </c>
      <c r="C16" t="s">
        <v>90</v>
      </c>
      <c r="D16" s="7">
        <v>1875</v>
      </c>
    </row>
    <row r="17" spans="1:5" x14ac:dyDescent="0.25">
      <c r="A17">
        <v>9</v>
      </c>
      <c r="B17" s="6" t="s">
        <v>17</v>
      </c>
      <c r="C17">
        <v>216</v>
      </c>
      <c r="D17" s="7">
        <v>970</v>
      </c>
    </row>
    <row r="18" spans="1:5" x14ac:dyDescent="0.25">
      <c r="A18">
        <v>10</v>
      </c>
      <c r="B18" s="6" t="s">
        <v>18</v>
      </c>
      <c r="C18" t="s">
        <v>47</v>
      </c>
      <c r="D18" s="7">
        <v>1200</v>
      </c>
    </row>
    <row r="19" spans="1:5" x14ac:dyDescent="0.25">
      <c r="A19">
        <v>11</v>
      </c>
      <c r="B19" s="6" t="s">
        <v>19</v>
      </c>
      <c r="C19" t="s">
        <v>89</v>
      </c>
      <c r="D19" s="7">
        <v>1500</v>
      </c>
    </row>
    <row r="20" spans="1:5" x14ac:dyDescent="0.25">
      <c r="A20">
        <v>12</v>
      </c>
      <c r="B20" s="6" t="s">
        <v>20</v>
      </c>
      <c r="C20" t="s">
        <v>51</v>
      </c>
      <c r="D20" s="7">
        <v>1150</v>
      </c>
    </row>
    <row r="21" spans="1:5" x14ac:dyDescent="0.25">
      <c r="A21">
        <v>13</v>
      </c>
      <c r="B21" t="s">
        <v>34</v>
      </c>
      <c r="C21" t="s">
        <v>88</v>
      </c>
      <c r="D21" s="7">
        <v>1150</v>
      </c>
    </row>
    <row r="22" spans="1:5" x14ac:dyDescent="0.25">
      <c r="A22">
        <v>14</v>
      </c>
      <c r="B22" s="6" t="s">
        <v>23</v>
      </c>
      <c r="C22" t="s">
        <v>49</v>
      </c>
      <c r="D22" s="7">
        <v>645</v>
      </c>
    </row>
    <row r="23" spans="1:5" x14ac:dyDescent="0.25">
      <c r="A23">
        <v>15</v>
      </c>
      <c r="B23" s="6" t="s">
        <v>24</v>
      </c>
      <c r="D23" s="7">
        <v>1000</v>
      </c>
    </row>
    <row r="24" spans="1:5" x14ac:dyDescent="0.25">
      <c r="A24">
        <v>16</v>
      </c>
      <c r="B24" s="6" t="s">
        <v>25</v>
      </c>
      <c r="D24" s="7">
        <v>2000</v>
      </c>
    </row>
    <row r="25" spans="1:5" x14ac:dyDescent="0.25">
      <c r="A25">
        <v>17</v>
      </c>
      <c r="B25" s="6" t="s">
        <v>26</v>
      </c>
      <c r="D25" s="7">
        <v>1000</v>
      </c>
    </row>
    <row r="26" spans="1:5" x14ac:dyDescent="0.25">
      <c r="A26">
        <v>18</v>
      </c>
      <c r="D26" s="7"/>
    </row>
    <row r="27" spans="1:5" x14ac:dyDescent="0.25">
      <c r="D27" s="7"/>
    </row>
    <row r="28" spans="1:5" x14ac:dyDescent="0.25">
      <c r="E28" s="5"/>
    </row>
    <row r="29" spans="1:5" x14ac:dyDescent="0.25">
      <c r="B29" s="8"/>
      <c r="D29" s="7"/>
    </row>
    <row r="30" spans="1:5" x14ac:dyDescent="0.25">
      <c r="B30" s="3" t="s">
        <v>27</v>
      </c>
      <c r="D30" s="7"/>
      <c r="E30" s="1">
        <f>SUM(D31:D34)</f>
        <v>1060</v>
      </c>
    </row>
    <row r="31" spans="1:5" x14ac:dyDescent="0.25">
      <c r="A31">
        <v>19</v>
      </c>
      <c r="B31" t="s">
        <v>27</v>
      </c>
      <c r="D31">
        <v>500</v>
      </c>
    </row>
    <row r="32" spans="1:5" x14ac:dyDescent="0.25">
      <c r="A32">
        <v>20</v>
      </c>
      <c r="B32" t="s">
        <v>87</v>
      </c>
      <c r="D32">
        <v>560</v>
      </c>
    </row>
    <row r="33" spans="1:1" x14ac:dyDescent="0.25">
      <c r="A33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2013</vt:lpstr>
      <vt:lpstr>Jan-13</vt:lpstr>
      <vt:lpstr>Feb-13</vt:lpstr>
      <vt:lpstr>March-13</vt:lpstr>
      <vt:lpstr>April-13</vt:lpstr>
      <vt:lpstr>May-13</vt:lpstr>
      <vt:lpstr>June-13</vt:lpstr>
      <vt:lpstr>July-13</vt:lpstr>
      <vt:lpstr>Aug-13</vt:lpstr>
      <vt:lpstr>Sept-13</vt:lpstr>
      <vt:lpstr>Oct-13</vt:lpstr>
      <vt:lpstr>Nov-13</vt:lpstr>
      <vt:lpstr>Dec-13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Ashok.Dandpat</cp:lastModifiedBy>
  <dcterms:created xsi:type="dcterms:W3CDTF">2013-02-09T05:03:31Z</dcterms:created>
  <dcterms:modified xsi:type="dcterms:W3CDTF">2014-02-11T02:10:01Z</dcterms:modified>
</cp:coreProperties>
</file>