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<sst xmlns="http://schemas.openxmlformats.org/spreadsheetml/2006/main" count="74" uniqueCount="69">
  <si>
    <t>Cost Category</t>
  </si>
  <si>
    <t xml:space="preserve">Unit Type </t>
  </si>
  <si>
    <t>PM or Units</t>
  </si>
  <si>
    <t>Rate (USD)</t>
  </si>
  <si>
    <t>Total</t>
  </si>
  <si>
    <t>1. Salaries</t>
  </si>
  <si>
    <t>Facilitator</t>
  </si>
  <si>
    <t>Days</t>
  </si>
  <si>
    <t xml:space="preserve">Interpreter </t>
  </si>
  <si>
    <t>Program Manager</t>
  </si>
  <si>
    <t>1 year</t>
  </si>
  <si>
    <t>Operational Salaries (Program Coordinator, Executive Director, CEO)</t>
  </si>
  <si>
    <t>Annual Lump Sum</t>
  </si>
  <si>
    <t>Subtotal Salaries</t>
  </si>
  <si>
    <t>2. Travel &amp; Per Diem (Trainers)</t>
  </si>
  <si>
    <t>International Flight (Round trip DCA to Dharamsala)</t>
  </si>
  <si>
    <t>Trainers</t>
  </si>
  <si>
    <t xml:space="preserve">Ground Transport To/From Airport (Domestic) </t>
  </si>
  <si>
    <t>Travel Insurance</t>
  </si>
  <si>
    <t>In-Country Travel (India)</t>
  </si>
  <si>
    <t>Lodging (Dharamsala)</t>
  </si>
  <si>
    <t>2 Trainers x 3 Days</t>
  </si>
  <si>
    <t>Lodging (Bir or Rewalsar)</t>
  </si>
  <si>
    <t>2 Trainers x 5 days</t>
  </si>
  <si>
    <t xml:space="preserve">Per Diem </t>
  </si>
  <si>
    <t>2 Trainers x 10 Days</t>
  </si>
  <si>
    <t>Subtotal: Travel and Per Diem (Trainers)</t>
  </si>
  <si>
    <t>3. Travel &amp; Per Diem (Bangalore Participants in Dharamsala)</t>
  </si>
  <si>
    <t xml:space="preserve">Round Trip Travel (Bangalore to/from Dharamsala) </t>
  </si>
  <si>
    <t>Participants</t>
  </si>
  <si>
    <t>Lodging in Dharamsala</t>
  </si>
  <si>
    <t>18 Participants x 3 Days</t>
  </si>
  <si>
    <t>Meals in Dharamsala</t>
  </si>
  <si>
    <t>18 Participants X 3 Meals a day X 3 Days</t>
  </si>
  <si>
    <t>Subtotal: Travel &amp; Per Diem (Bangalore Participants)</t>
  </si>
  <si>
    <t>4. Travel &amp; Per Diem (Bangalore + Dharamsala Participants)</t>
  </si>
  <si>
    <t>Ground Transportation in/around Dharamsala and Bir/Rewalsar</t>
  </si>
  <si>
    <t>1 Large Bus (for 30 people) x 8 Days</t>
  </si>
  <si>
    <t>Lodging in Bir or Rewalsar</t>
  </si>
  <si>
    <t>28 Participants x 5 days</t>
  </si>
  <si>
    <t>Meals in Bir/Rewalsar</t>
  </si>
  <si>
    <t>28 Participants x 3 Meals a day x 5 Days</t>
  </si>
  <si>
    <t>Subtotal: Travel &amp; Per Diem (Bangalore + Dharamsala Participants)</t>
  </si>
  <si>
    <t>5. Other Costs</t>
  </si>
  <si>
    <t>Visas</t>
  </si>
  <si>
    <t>Travelers</t>
  </si>
  <si>
    <t xml:space="preserve">General Photocopying </t>
  </si>
  <si>
    <t>Trip</t>
  </si>
  <si>
    <t>Expendable Supplies</t>
  </si>
  <si>
    <t>Coffee/Refreashments</t>
  </si>
  <si>
    <t>28 participants + 2 trainers x 8 Days</t>
  </si>
  <si>
    <t>Subtotal: Other Direct Costs</t>
  </si>
  <si>
    <t>6. Supplies and Equipment</t>
  </si>
  <si>
    <t>Flipchart</t>
  </si>
  <si>
    <t>package</t>
  </si>
  <si>
    <t>LCD projector</t>
  </si>
  <si>
    <t>days</t>
  </si>
  <si>
    <t>Trainer Materials, Binders</t>
  </si>
  <si>
    <t>Manual</t>
  </si>
  <si>
    <t>Subtotal: Supplies &amp; Equipment</t>
  </si>
  <si>
    <t>7. Communications &amp; Postage</t>
  </si>
  <si>
    <t>Communications (Phone, Fax, Internet, Postal )</t>
  </si>
  <si>
    <t>Trainer</t>
  </si>
  <si>
    <t xml:space="preserve">Gifts to CTA office for their help </t>
  </si>
  <si>
    <t>Subtotal: Communications &amp; Postage</t>
  </si>
  <si>
    <t>Subtotal: Items 1-7</t>
  </si>
  <si>
    <t>8. Overhead</t>
  </si>
  <si>
    <t>9. Contingencies (emergency travel funds and other unexpected costs)</t>
  </si>
  <si>
    <t>Grand Total Items 1-9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</si>
</sst>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\ ;&quot;$&quot;\(#,##0\)"/>
    <numFmt numFmtId="166" formatCode="&quot;$&quot;#,##0.00"/>
    <numFmt numFmtId="167" formatCode="&quot;$&quot;#,##0.00\ ;&quot;$&quot;\(#,##0.00\)"/>
  </numFmts>
  <fonts count="3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1" fillId="33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right"/>
    </xf>
    <xf numFmtId="165" fontId="2" fillId="0" borderId="10" xfId="0" applyNumberFormat="1" applyFont="1" applyFill="1" applyBorder="1" applyAlignment="1">
      <alignment horizontal="right"/>
    </xf>
    <xf numFmtId="9" fontId="2" fillId="0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/>
    </xf>
    <xf numFmtId="165" fontId="1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9" fontId="1" fillId="0" borderId="10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right"/>
    </xf>
    <xf numFmtId="167" fontId="1" fillId="33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/>
    </xf>
    <xf numFmtId="164" fontId="2" fillId="34" borderId="10" xfId="0" applyNumberFormat="1" applyFont="1" applyFill="1" applyBorder="1" applyAlignment="1">
      <alignment/>
    </xf>
    <xf numFmtId="165" fontId="1" fillId="34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63.7109375" style="0" bestFit="1" customWidth="1"/>
    <col min="2" max="2" width="36.140625" style="0" bestFit="1" customWidth="1"/>
    <col min="3" max="3" width="6.28125" style="0" bestFit="1" customWidth="1"/>
    <col min="5" max="5" width="10.7109375" style="0" bestFit="1" customWidth="1"/>
  </cols>
  <sheetData>
    <row r="1" spans="1:5" ht="25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 ht="12.75">
      <c r="A2" s="3" t="s">
        <v>5</v>
      </c>
      <c r="B2" s="3"/>
      <c r="C2" s="4"/>
      <c r="D2" s="5"/>
      <c r="E2" s="6"/>
    </row>
    <row r="3" spans="1:5" ht="12.75">
      <c r="A3" s="7" t="s">
        <v>6</v>
      </c>
      <c r="B3" s="7" t="s">
        <v>7</v>
      </c>
      <c r="C3" s="8">
        <v>10</v>
      </c>
      <c r="D3" s="9">
        <v>600</v>
      </c>
      <c r="E3" s="23">
        <f>PRODUCT(C3:D3)</f>
        <v>6000</v>
      </c>
    </row>
    <row r="4" spans="1:5" ht="12.75">
      <c r="A4" s="7" t="s">
        <v>8</v>
      </c>
      <c r="B4" s="7" t="s">
        <v>7</v>
      </c>
      <c r="C4" s="8">
        <v>10</v>
      </c>
      <c r="D4" s="10">
        <v>50</v>
      </c>
      <c r="E4" s="23">
        <f>PRODUCT(C4:D4)</f>
        <v>500</v>
      </c>
    </row>
    <row r="5" spans="1:5" ht="12.75">
      <c r="A5" s="7" t="s">
        <v>9</v>
      </c>
      <c r="B5" s="7" t="s">
        <v>10</v>
      </c>
      <c r="C5" s="11">
        <v>0.15</v>
      </c>
      <c r="D5" s="10">
        <v>45000</v>
      </c>
      <c r="E5" s="23">
        <f>PRODUCT(C5:D5)</f>
        <v>6750</v>
      </c>
    </row>
    <row r="6" spans="1:5" ht="12.75">
      <c r="A6" s="7" t="s">
        <v>11</v>
      </c>
      <c r="B6" s="7" t="s">
        <v>12</v>
      </c>
      <c r="C6" s="11">
        <v>0.05</v>
      </c>
      <c r="D6" s="10">
        <v>195000</v>
      </c>
      <c r="E6" s="23">
        <f>PRODUCT(C6:D6)</f>
        <v>9750</v>
      </c>
    </row>
    <row r="7" spans="1:5" ht="12.75">
      <c r="A7" s="3" t="s">
        <v>13</v>
      </c>
      <c r="B7" s="3"/>
      <c r="C7" s="4"/>
      <c r="D7" s="5"/>
      <c r="E7" s="24">
        <f>SUM(E3:E6)</f>
        <v>23000</v>
      </c>
    </row>
    <row r="8" spans="1:5" ht="12.75">
      <c r="A8" s="3"/>
      <c r="B8" s="3"/>
      <c r="C8" s="4"/>
      <c r="D8" s="5"/>
      <c r="E8" s="6"/>
    </row>
    <row r="9" spans="1:5" ht="12.75">
      <c r="A9" s="3" t="s">
        <v>14</v>
      </c>
      <c r="B9" s="3"/>
      <c r="C9" s="4"/>
      <c r="D9" s="5"/>
      <c r="E9" s="6"/>
    </row>
    <row r="10" spans="1:5" ht="12.75">
      <c r="A10" s="7" t="s">
        <v>15</v>
      </c>
      <c r="B10" s="7" t="s">
        <v>16</v>
      </c>
      <c r="C10" s="8">
        <v>2</v>
      </c>
      <c r="D10" s="9">
        <v>1860</v>
      </c>
      <c r="E10" s="12">
        <f>PRODUCT(C10:D10)</f>
        <v>3720</v>
      </c>
    </row>
    <row r="11" spans="1:5" ht="12.75">
      <c r="A11" s="7" t="s">
        <v>17</v>
      </c>
      <c r="B11" s="7" t="s">
        <v>16</v>
      </c>
      <c r="C11" s="8">
        <v>2</v>
      </c>
      <c r="D11" s="9">
        <v>40</v>
      </c>
      <c r="E11" s="12">
        <f>PRODUCT(C11:D11)</f>
        <v>80</v>
      </c>
    </row>
    <row r="12" spans="1:5" ht="12.75">
      <c r="A12" s="7" t="s">
        <v>18</v>
      </c>
      <c r="B12" s="7" t="s">
        <v>16</v>
      </c>
      <c r="C12" s="8">
        <v>2</v>
      </c>
      <c r="D12" s="9">
        <v>500</v>
      </c>
      <c r="E12" s="12">
        <f>PRODUCT(C12:D12)</f>
        <v>1000</v>
      </c>
    </row>
    <row r="13" spans="1:5" ht="12.75">
      <c r="A13" s="7" t="s">
        <v>19</v>
      </c>
      <c r="B13" s="7" t="s">
        <v>16</v>
      </c>
      <c r="C13" s="8">
        <v>2</v>
      </c>
      <c r="D13" s="9">
        <v>400</v>
      </c>
      <c r="E13" s="12">
        <f>PRODUCT(C13:D13)</f>
        <v>800</v>
      </c>
    </row>
    <row r="14" spans="1:5" ht="12.75">
      <c r="A14" s="7" t="s">
        <v>20</v>
      </c>
      <c r="B14" s="7" t="s">
        <v>21</v>
      </c>
      <c r="C14" s="8">
        <v>2</v>
      </c>
      <c r="D14" s="9">
        <v>177.56</v>
      </c>
      <c r="E14" s="12">
        <f>PRODUCT(C14,D14)</f>
        <v>355.12</v>
      </c>
    </row>
    <row r="15" spans="1:5" ht="12.75">
      <c r="A15" s="7" t="s">
        <v>22</v>
      </c>
      <c r="B15" s="7" t="s">
        <v>23</v>
      </c>
      <c r="C15" s="8">
        <v>10</v>
      </c>
      <c r="D15" s="9">
        <v>10.85</v>
      </c>
      <c r="E15" s="12">
        <f>PRODUCT(C15,D15)</f>
        <v>108.5</v>
      </c>
    </row>
    <row r="16" spans="1:5" ht="12.75">
      <c r="A16" s="7" t="s">
        <v>24</v>
      </c>
      <c r="B16" s="7" t="s">
        <v>25</v>
      </c>
      <c r="C16" s="8">
        <v>20</v>
      </c>
      <c r="D16" s="9">
        <v>25</v>
      </c>
      <c r="E16" s="12">
        <f>PRODUCT(C16:D16)</f>
        <v>500</v>
      </c>
    </row>
    <row r="17" spans="1:5" ht="12.75">
      <c r="A17" s="3" t="s">
        <v>26</v>
      </c>
      <c r="B17" s="3"/>
      <c r="C17" s="4"/>
      <c r="D17" s="5"/>
      <c r="E17" s="13">
        <f>SUM(E10:E14)</f>
        <v>5955.12</v>
      </c>
    </row>
    <row r="18" spans="1:5" ht="12.75">
      <c r="A18" s="3"/>
      <c r="B18" s="3"/>
      <c r="C18" s="4"/>
      <c r="D18" s="5"/>
      <c r="E18" s="13"/>
    </row>
    <row r="19" spans="1:5" ht="12.75">
      <c r="A19" s="3" t="s">
        <v>27</v>
      </c>
      <c r="B19" s="3"/>
      <c r="C19" s="4"/>
      <c r="D19" s="5"/>
      <c r="E19" s="13"/>
    </row>
    <row r="20" spans="1:5" ht="12.75">
      <c r="A20" s="7" t="s">
        <v>28</v>
      </c>
      <c r="B20" s="7" t="s">
        <v>29</v>
      </c>
      <c r="C20" s="8">
        <v>18</v>
      </c>
      <c r="D20" s="10">
        <v>202.44</v>
      </c>
      <c r="E20" s="14">
        <f>PRODUCT(C20,D20)</f>
        <v>3643.92</v>
      </c>
    </row>
    <row r="21" spans="1:5" ht="12.75">
      <c r="A21" s="7" t="s">
        <v>30</v>
      </c>
      <c r="B21" s="7" t="s">
        <v>31</v>
      </c>
      <c r="C21" s="8">
        <v>54</v>
      </c>
      <c r="D21" s="15">
        <v>178</v>
      </c>
      <c r="E21" s="14">
        <f>PRODUCT(C21,D21)</f>
        <v>9612</v>
      </c>
    </row>
    <row r="22" spans="1:5" ht="12.75">
      <c r="A22" s="7" t="s">
        <v>32</v>
      </c>
      <c r="B22" s="7" t="s">
        <v>33</v>
      </c>
      <c r="C22" s="8">
        <f>(18*3)*3</f>
        <v>162</v>
      </c>
      <c r="D22" s="15">
        <v>5</v>
      </c>
      <c r="E22" s="14">
        <f>PRODUCT(C22,D22)</f>
        <v>810</v>
      </c>
    </row>
    <row r="23" spans="1:5" ht="12.75">
      <c r="A23" s="3" t="s">
        <v>34</v>
      </c>
      <c r="B23" s="3"/>
      <c r="C23" s="4"/>
      <c r="D23" s="5"/>
      <c r="E23" s="13">
        <f>SUM(E20,E21,E22)</f>
        <v>14065.92</v>
      </c>
    </row>
    <row r="24" spans="1:5" ht="12.75">
      <c r="A24" s="7"/>
      <c r="B24" s="7"/>
      <c r="C24" s="8"/>
      <c r="D24" s="5"/>
      <c r="E24" s="13"/>
    </row>
    <row r="25" spans="1:5" ht="12.75">
      <c r="A25" s="3" t="s">
        <v>35</v>
      </c>
      <c r="B25" s="3"/>
      <c r="C25" s="4"/>
      <c r="D25" s="5"/>
      <c r="E25" s="13"/>
    </row>
    <row r="26" spans="1:5" ht="12.75">
      <c r="A26" s="7" t="s">
        <v>36</v>
      </c>
      <c r="B26" s="7" t="s">
        <v>37</v>
      </c>
      <c r="C26" s="8">
        <v>1</v>
      </c>
      <c r="D26" s="15">
        <v>624</v>
      </c>
      <c r="E26" s="14">
        <v>624</v>
      </c>
    </row>
    <row r="27" spans="1:5" ht="12.75">
      <c r="A27" s="7" t="s">
        <v>38</v>
      </c>
      <c r="B27" s="7" t="s">
        <v>39</v>
      </c>
      <c r="C27" s="8">
        <f>28*5</f>
        <v>140</v>
      </c>
      <c r="D27" s="10">
        <v>10.89</v>
      </c>
      <c r="E27" s="14">
        <f>PRODUCT(C27,D27)</f>
        <v>1524.6000000000001</v>
      </c>
    </row>
    <row r="28" spans="1:5" ht="12.75">
      <c r="A28" s="7" t="s">
        <v>40</v>
      </c>
      <c r="B28" s="7" t="s">
        <v>41</v>
      </c>
      <c r="C28" s="8">
        <v>420</v>
      </c>
      <c r="D28" s="15">
        <v>5</v>
      </c>
      <c r="E28" s="14">
        <f>PRODUCT(C28,D28)</f>
        <v>2100</v>
      </c>
    </row>
    <row r="29" spans="1:5" ht="12.75">
      <c r="A29" s="3" t="s">
        <v>42</v>
      </c>
      <c r="B29" s="3"/>
      <c r="C29" s="4"/>
      <c r="D29" s="5"/>
      <c r="E29" s="13">
        <f>SUM(E26,E27,E28)</f>
        <v>4248.6</v>
      </c>
    </row>
    <row r="30" spans="1:5" ht="12.75">
      <c r="A30" s="3"/>
      <c r="B30" s="3"/>
      <c r="C30" s="4"/>
      <c r="D30" s="5"/>
      <c r="E30" s="6"/>
    </row>
    <row r="31" spans="1:5" ht="12.75">
      <c r="A31" s="3" t="s">
        <v>43</v>
      </c>
      <c r="B31" s="7"/>
      <c r="C31" s="8"/>
      <c r="D31" s="15"/>
      <c r="E31" s="16"/>
    </row>
    <row r="32" spans="1:5" ht="12.75">
      <c r="A32" s="7" t="s">
        <v>44</v>
      </c>
      <c r="B32" s="7" t="s">
        <v>45</v>
      </c>
      <c r="C32" s="8">
        <v>2</v>
      </c>
      <c r="D32" s="9">
        <v>113</v>
      </c>
      <c r="E32" s="12">
        <f>C32*D32</f>
        <v>226</v>
      </c>
    </row>
    <row r="33" spans="1:5" ht="12.75">
      <c r="A33" s="7" t="s">
        <v>46</v>
      </c>
      <c r="B33" s="7" t="s">
        <v>47</v>
      </c>
      <c r="C33" s="8">
        <v>1</v>
      </c>
      <c r="D33" s="9">
        <v>200</v>
      </c>
      <c r="E33" s="12">
        <v>200</v>
      </c>
    </row>
    <row r="34" spans="1:5" ht="12.75">
      <c r="A34" s="7" t="s">
        <v>48</v>
      </c>
      <c r="B34" s="7" t="s">
        <v>47</v>
      </c>
      <c r="C34" s="8">
        <v>1</v>
      </c>
      <c r="D34" s="9">
        <v>100</v>
      </c>
      <c r="E34" s="12">
        <v>100</v>
      </c>
    </row>
    <row r="35" spans="1:5" ht="12.75">
      <c r="A35" s="7" t="s">
        <v>49</v>
      </c>
      <c r="B35" s="7" t="s">
        <v>50</v>
      </c>
      <c r="C35" s="8">
        <v>110</v>
      </c>
      <c r="D35" s="9">
        <v>5</v>
      </c>
      <c r="E35" s="12">
        <f>C35*D35</f>
        <v>550</v>
      </c>
    </row>
    <row r="36" spans="1:5" ht="12.75">
      <c r="A36" s="3" t="s">
        <v>51</v>
      </c>
      <c r="B36" s="3"/>
      <c r="C36" s="4"/>
      <c r="D36" s="5"/>
      <c r="E36" s="13">
        <f>SUM(E32:E35)</f>
        <v>1076</v>
      </c>
    </row>
    <row r="37" spans="1:5" ht="12.75">
      <c r="A37" s="3"/>
      <c r="B37" s="3"/>
      <c r="C37" s="4"/>
      <c r="D37" s="5"/>
      <c r="E37" s="6"/>
    </row>
    <row r="38" spans="1:5" ht="12.75">
      <c r="A38" s="3" t="s">
        <v>52</v>
      </c>
      <c r="B38" s="7"/>
      <c r="C38" s="8"/>
      <c r="D38" s="15"/>
      <c r="E38" s="16"/>
    </row>
    <row r="39" spans="1:5" ht="12.75">
      <c r="A39" s="7" t="s">
        <v>53</v>
      </c>
      <c r="B39" s="7" t="s">
        <v>54</v>
      </c>
      <c r="C39" s="8">
        <v>5</v>
      </c>
      <c r="D39" s="9">
        <v>20</v>
      </c>
      <c r="E39" s="12">
        <v>100</v>
      </c>
    </row>
    <row r="40" spans="1:5" ht="12.75">
      <c r="A40" s="7" t="s">
        <v>55</v>
      </c>
      <c r="B40" s="7" t="s">
        <v>56</v>
      </c>
      <c r="C40" s="8">
        <v>5</v>
      </c>
      <c r="D40" s="9">
        <v>15</v>
      </c>
      <c r="E40" s="12">
        <v>75</v>
      </c>
    </row>
    <row r="41" spans="1:5" ht="12.75">
      <c r="A41" s="7" t="s">
        <v>57</v>
      </c>
      <c r="B41" s="7" t="s">
        <v>58</v>
      </c>
      <c r="C41" s="8">
        <v>28</v>
      </c>
      <c r="D41" s="9">
        <v>10</v>
      </c>
      <c r="E41" s="12">
        <f>PRODUCT(C41,D41)</f>
        <v>280</v>
      </c>
    </row>
    <row r="42" spans="1:5" ht="12.75">
      <c r="A42" s="3" t="s">
        <v>59</v>
      </c>
      <c r="B42" s="3"/>
      <c r="C42" s="4"/>
      <c r="D42" s="5"/>
      <c r="E42" s="13">
        <f>SUM(E39:E41)</f>
        <v>455</v>
      </c>
    </row>
    <row r="43" spans="1:5" ht="12.75">
      <c r="A43" s="3"/>
      <c r="B43" s="3"/>
      <c r="C43" s="4"/>
      <c r="D43" s="5"/>
      <c r="E43" s="6"/>
    </row>
    <row r="44" spans="1:5" ht="12.75">
      <c r="A44" s="3" t="s">
        <v>60</v>
      </c>
      <c r="B44" s="3"/>
      <c r="C44" s="4"/>
      <c r="D44" s="5"/>
      <c r="E44" s="6"/>
    </row>
    <row r="45" spans="1:5" ht="12.75">
      <c r="A45" s="7" t="s">
        <v>61</v>
      </c>
      <c r="B45" s="7" t="s">
        <v>62</v>
      </c>
      <c r="C45" s="8">
        <v>3</v>
      </c>
      <c r="D45" s="9">
        <v>100</v>
      </c>
      <c r="E45" s="12">
        <v>300</v>
      </c>
    </row>
    <row r="46" spans="1:5" ht="12.75">
      <c r="A46" s="7" t="s">
        <v>63</v>
      </c>
      <c r="B46" s="7"/>
      <c r="C46" s="8"/>
      <c r="D46" s="15"/>
      <c r="E46" s="14">
        <v>100</v>
      </c>
    </row>
    <row r="47" spans="1:5" ht="12.75">
      <c r="A47" s="3" t="s">
        <v>64</v>
      </c>
      <c r="B47" s="3"/>
      <c r="C47" s="4"/>
      <c r="D47" s="5"/>
      <c r="E47" s="13">
        <f>SUM(E45:E46)</f>
        <v>400</v>
      </c>
    </row>
    <row r="48" spans="1:5" ht="12.75">
      <c r="A48" s="3"/>
      <c r="B48" s="3"/>
      <c r="C48" s="4"/>
      <c r="D48" s="5"/>
      <c r="E48" s="6"/>
    </row>
    <row r="49" spans="1:5" ht="12.75">
      <c r="A49" s="3" t="s">
        <v>65</v>
      </c>
      <c r="B49" s="3"/>
      <c r="C49" s="4"/>
      <c r="D49" s="5"/>
      <c r="E49" s="17">
        <f>SUM(E7,E17,E23,E29,E36,E42,E47)</f>
        <v>49200.64</v>
      </c>
    </row>
    <row r="50" spans="1:5" ht="12.75">
      <c r="A50" s="3"/>
      <c r="B50" s="3"/>
      <c r="C50" s="4"/>
      <c r="D50" s="5"/>
      <c r="E50" s="17"/>
    </row>
    <row r="51" spans="1:5" ht="12.75">
      <c r="A51" s="3" t="s">
        <v>66</v>
      </c>
      <c r="B51" s="3"/>
      <c r="C51" s="18">
        <v>0.15</v>
      </c>
      <c r="D51" s="19"/>
      <c r="E51" s="20">
        <f>PRODUCT(E49,C51)</f>
        <v>7380.096</v>
      </c>
    </row>
    <row r="52" spans="1:5" ht="25.5">
      <c r="A52" s="21" t="s">
        <v>67</v>
      </c>
      <c r="B52" s="3"/>
      <c r="C52" s="18">
        <v>0.1</v>
      </c>
      <c r="D52" s="19"/>
      <c r="E52" s="17">
        <f>PRODUCT(C52,E49)</f>
        <v>4920.064</v>
      </c>
    </row>
    <row r="53" spans="1:5" ht="12.75">
      <c r="A53" s="22"/>
      <c r="B53" s="3"/>
      <c r="C53" s="4"/>
      <c r="D53" s="5"/>
      <c r="E53" s="6"/>
    </row>
    <row r="54" spans="1:5" ht="12.75">
      <c r="A54" s="3" t="s">
        <v>68</v>
      </c>
      <c r="B54" s="3"/>
      <c r="C54" s="4"/>
      <c r="D54" s="5"/>
      <c r="E54" s="20">
        <f>SUM(E51,E49,E52)</f>
        <v>61500.799999999996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imtd</dc:creator>
  <cp:keywords/>
  <dc:description/>
  <cp:lastModifiedBy>imtd</cp:lastModifiedBy>
  <dcterms:created xsi:type="dcterms:W3CDTF">2012-03-28T21:10:14Z</dcterms:created>
  <dcterms:modified xsi:type="dcterms:W3CDTF">2012-03-28T21:11:43Z</dcterms:modified>
  <cp:category/>
  <cp:version/>
  <cp:contentType/>
  <cp:contentStatus/>
</cp:coreProperties>
</file>