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Cost Estimate" sheetId="1" r:id="rId1"/>
    <sheet name="Schedule" sheetId="2" r:id="rId2"/>
  </sheets>
  <definedNames>
    <definedName name="_xlnm.Print_Area" localSheetId="0">'Cost Estimate'!$B$1:$M$20</definedName>
    <definedName name="_xlnm.Print_Titles" localSheetId="0">'Cost Estimate'!$1:$4</definedName>
  </definedNames>
  <calcPr fullCalcOnLoad="1"/>
</workbook>
</file>

<file path=xl/sharedStrings.xml><?xml version="1.0" encoding="utf-8"?>
<sst xmlns="http://schemas.openxmlformats.org/spreadsheetml/2006/main" count="65" uniqueCount="55">
  <si>
    <t>Unit</t>
  </si>
  <si>
    <t>Total</t>
  </si>
  <si>
    <t>Quantity</t>
  </si>
  <si>
    <t>LF</t>
  </si>
  <si>
    <t>Material Price/Unit</t>
  </si>
  <si>
    <t>Labor Price/Unit</t>
  </si>
  <si>
    <t>3" PVC pipe installation</t>
  </si>
  <si>
    <t>2" PVC pipe installation</t>
  </si>
  <si>
    <t>1" PVC pipe installation</t>
  </si>
  <si>
    <t>1.5" PVC pipe installation</t>
  </si>
  <si>
    <t>Trenching</t>
  </si>
  <si>
    <t>Solar Pump/panels/tank</t>
  </si>
  <si>
    <t>1/2" PVC pipe installation</t>
  </si>
  <si>
    <t>3/4" PVC pipe installation</t>
  </si>
  <si>
    <t>Pipe fusing</t>
  </si>
  <si>
    <t>$40 total</t>
  </si>
  <si>
    <t>Tees and Valves</t>
  </si>
  <si>
    <t>Contingency</t>
  </si>
  <si>
    <t>Complete</t>
  </si>
  <si>
    <t>Installation of New Piping, Solar Pump, Panels, Tank, and Replacement</t>
  </si>
  <si>
    <t>of Existing Piping</t>
  </si>
  <si>
    <t>Los Palis Water System Expansion Cost Estimate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</si>
  <si>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</si>
  <si>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</si>
  <si>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</si>
  <si>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</si>
  <si>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</si>
  <si>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</si>
  <si>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</si>
  <si>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</si>
  <si>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</si>
  <si>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</si>
  <si>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</si>
  <si>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Remaining Funding Needed</t>
  </si>
  <si>
    <t>Project Budget</t>
  </si>
  <si>
    <t>Los Palis, Haiti Water Supply</t>
  </si>
  <si>
    <t>Project Completion</t>
  </si>
  <si>
    <t>Potential system test failure repairs</t>
  </si>
  <si>
    <t>System test</t>
  </si>
  <si>
    <t>Install solar power pump, panels, tank</t>
  </si>
  <si>
    <t>Solar pump purchase order to contractor</t>
  </si>
  <si>
    <t>Burying for new piping (well to cistern)</t>
  </si>
  <si>
    <t>Install new piping (well to cistern)</t>
  </si>
  <si>
    <t>Trenching for new piping (well to cistern)</t>
  </si>
  <si>
    <t>Clearing for new piping (well to cistern)</t>
  </si>
  <si>
    <t>Burying for piping replacement (spring to cistern)</t>
  </si>
  <si>
    <t>Replace existing piping (spring to cistern)</t>
  </si>
  <si>
    <t>Trenching for piping replacement (spring to cistern)</t>
  </si>
  <si>
    <t>Burying for piping replacement (roadways and taps)</t>
  </si>
  <si>
    <t>Replace existing piping (roadways and taps)</t>
  </si>
  <si>
    <t>Trenching for piping replacement (roadways and taps)</t>
  </si>
  <si>
    <t>Purchase and delivery of pipe materials</t>
  </si>
  <si>
    <t>Week</t>
  </si>
  <si>
    <t>Task</t>
  </si>
  <si>
    <t>Project Schedule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</si>
</sst>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32" fillId="33" borderId="1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2" fillId="33" borderId="11" xfId="0" applyFont="1" applyFill="1" applyBorder="1" applyAlignment="1">
      <alignment/>
    </xf>
    <xf numFmtId="0" fontId="32" fillId="33" borderId="14" xfId="0" applyFont="1" applyFill="1" applyBorder="1" applyAlignment="1">
      <alignment horizontal="center"/>
    </xf>
    <xf numFmtId="0" fontId="32" fillId="33" borderId="15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2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2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 horizontal="center" wrapText="1"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center" wrapText="1"/>
    </xf>
    <xf numFmtId="0" fontId="0" fillId="34" borderId="11" xfId="0" applyFill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9" fontId="0" fillId="0" borderId="0" xfId="0" applyNumberFormat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165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165" fontId="32" fillId="0" borderId="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2" fillId="33" borderId="0" xfId="0" applyFont="1" applyFill="1" applyBorder="1" applyAlignment="1">
      <alignment horizontal="center" wrapText="1"/>
    </xf>
    <xf numFmtId="0" fontId="32" fillId="33" borderId="15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3.7109375" style="0" customWidth="1"/>
    <col min="11" max="13" width="12.7109375" style="0" customWidth="1"/>
  </cols>
  <sheetData>
    <row r="1" spans="2:13" ht="15">
      <c r="B1" s="6" t="s">
        <v>21</v>
      </c>
      <c r="C1" s="7"/>
      <c r="D1" s="7"/>
      <c r="E1" s="7"/>
      <c r="F1" s="7"/>
      <c r="G1" s="7"/>
      <c r="H1" s="7"/>
      <c r="I1" s="12"/>
      <c r="J1" s="7"/>
      <c r="K1" s="7"/>
      <c r="L1" s="7"/>
      <c r="M1" s="13"/>
    </row>
    <row r="2" spans="2:13" ht="15">
      <c r="B2" s="8"/>
      <c r="C2" s="9"/>
      <c r="D2" s="9"/>
      <c r="E2" s="34"/>
      <c r="F2" s="9"/>
      <c r="G2" s="9"/>
      <c r="H2" s="9"/>
      <c r="I2" s="8"/>
      <c r="J2" s="9"/>
      <c r="K2" s="9"/>
      <c r="L2" s="9"/>
      <c r="M2" s="14"/>
    </row>
    <row r="3" spans="2:13" ht="15" customHeight="1">
      <c r="B3" s="8" t="s">
        <v>34</v>
      </c>
      <c r="C3" s="9"/>
      <c r="D3" s="9"/>
      <c r="E3" s="34"/>
      <c r="F3" s="9"/>
      <c r="G3" s="9"/>
      <c r="H3" s="9"/>
      <c r="I3" s="15"/>
      <c r="J3" s="16"/>
      <c r="K3" s="53" t="s">
        <v>4</v>
      </c>
      <c r="L3" s="53" t="s">
        <v>5</v>
      </c>
      <c r="M3" s="17"/>
    </row>
    <row r="4" spans="2:13" ht="15">
      <c r="B4" s="10" t="s">
        <v>35</v>
      </c>
      <c r="C4" s="11"/>
      <c r="D4" s="11"/>
      <c r="E4" s="35"/>
      <c r="F4" s="11"/>
      <c r="G4" s="11"/>
      <c r="H4" s="11"/>
      <c r="I4" s="18" t="s">
        <v>2</v>
      </c>
      <c r="J4" s="19" t="s">
        <v>0</v>
      </c>
      <c r="K4" s="54"/>
      <c r="L4" s="54"/>
      <c r="M4" s="20" t="s">
        <v>1</v>
      </c>
    </row>
    <row r="5" spans="2:13" ht="15">
      <c r="B5" s="21" t="s">
        <v>19</v>
      </c>
      <c r="C5" s="22"/>
      <c r="D5" s="23"/>
      <c r="E5" s="22"/>
      <c r="F5" s="22"/>
      <c r="G5" s="22"/>
      <c r="H5" s="22"/>
      <c r="I5" s="24"/>
      <c r="J5" s="25"/>
      <c r="K5" s="26"/>
      <c r="L5" s="26"/>
      <c r="M5" s="27"/>
    </row>
    <row r="6" spans="2:13" ht="15">
      <c r="B6" s="21" t="s">
        <v>20</v>
      </c>
      <c r="C6" s="22"/>
      <c r="D6" s="22"/>
      <c r="E6" s="22"/>
      <c r="F6" s="22"/>
      <c r="G6" s="22"/>
      <c r="H6" s="22"/>
      <c r="I6" s="28"/>
      <c r="J6" s="29"/>
      <c r="K6" s="30"/>
      <c r="L6" s="30"/>
      <c r="M6" s="31"/>
    </row>
    <row r="7" spans="1:13" ht="15">
      <c r="A7" s="46" t="s">
        <v>22</v>
      </c>
      <c r="B7" s="55" t="s">
        <v>6</v>
      </c>
      <c r="C7" s="56"/>
      <c r="D7" s="56"/>
      <c r="E7" s="56"/>
      <c r="F7" s="56"/>
      <c r="G7" s="56"/>
      <c r="H7" s="57"/>
      <c r="I7" s="1">
        <f>7006+505</f>
        <v>7511</v>
      </c>
      <c r="J7" s="4" t="s">
        <v>3</v>
      </c>
      <c r="K7" s="2">
        <v>3.5</v>
      </c>
      <c r="L7" s="2"/>
      <c r="M7" s="3">
        <f>I7*(K7+L7)</f>
        <v>26288.5</v>
      </c>
    </row>
    <row r="8" spans="1:13" ht="15">
      <c r="A8" s="46" t="s">
        <v>23</v>
      </c>
      <c r="B8" s="50" t="s">
        <v>7</v>
      </c>
      <c r="C8" s="51"/>
      <c r="D8" s="51"/>
      <c r="E8" s="51"/>
      <c r="F8" s="51"/>
      <c r="G8" s="51"/>
      <c r="H8" s="52"/>
      <c r="I8" s="1">
        <v>2020</v>
      </c>
      <c r="J8" s="4" t="s">
        <v>3</v>
      </c>
      <c r="K8" s="2">
        <v>2.1</v>
      </c>
      <c r="L8" s="2"/>
      <c r="M8" s="3">
        <f>I8*(K8+L8)</f>
        <v>4242</v>
      </c>
    </row>
    <row r="9" spans="1:13" ht="15">
      <c r="A9" s="46" t="s">
        <v>24</v>
      </c>
      <c r="B9" s="50" t="s">
        <v>9</v>
      </c>
      <c r="C9" s="51"/>
      <c r="D9" s="51"/>
      <c r="E9" s="51"/>
      <c r="F9" s="51"/>
      <c r="G9" s="51"/>
      <c r="H9" s="52"/>
      <c r="I9" s="1">
        <v>1670</v>
      </c>
      <c r="J9" s="4" t="s">
        <v>3</v>
      </c>
      <c r="K9" s="2">
        <v>1.8</v>
      </c>
      <c r="L9" s="2"/>
      <c r="M9" s="3">
        <f>I9*(K9+L9)</f>
        <v>3006</v>
      </c>
    </row>
    <row r="10" spans="1:13" ht="15">
      <c r="A10" s="46" t="s">
        <v>25</v>
      </c>
      <c r="B10" s="50" t="s">
        <v>8</v>
      </c>
      <c r="C10" s="51"/>
      <c r="D10" s="51"/>
      <c r="E10" s="51"/>
      <c r="F10" s="51"/>
      <c r="G10" s="51"/>
      <c r="H10" s="52"/>
      <c r="I10" s="1">
        <v>651</v>
      </c>
      <c r="J10" s="4" t="s">
        <v>3</v>
      </c>
      <c r="K10" s="2">
        <v>0.7</v>
      </c>
      <c r="L10" s="2"/>
      <c r="M10" s="3">
        <f>I10*(K10+L10)</f>
        <v>455.7</v>
      </c>
    </row>
    <row r="11" spans="1:13" ht="15">
      <c r="A11" s="46" t="s">
        <v>26</v>
      </c>
      <c r="B11" s="50" t="s">
        <v>13</v>
      </c>
      <c r="C11" s="51"/>
      <c r="D11" s="51"/>
      <c r="E11" s="51"/>
      <c r="F11" s="51"/>
      <c r="G11" s="51"/>
      <c r="H11" s="52"/>
      <c r="I11" s="1">
        <v>760.3</v>
      </c>
      <c r="J11" s="4" t="s">
        <v>3</v>
      </c>
      <c r="K11" s="2">
        <v>0.4</v>
      </c>
      <c r="L11" s="2"/>
      <c r="M11" s="3">
        <f>I11*(K11+L11)</f>
        <v>304.12</v>
      </c>
    </row>
    <row r="12" spans="1:13" ht="15">
      <c r="A12" s="46" t="s">
        <v>27</v>
      </c>
      <c r="B12" s="50" t="s">
        <v>12</v>
      </c>
      <c r="C12" s="51"/>
      <c r="D12" s="51"/>
      <c r="E12" s="51"/>
      <c r="F12" s="51"/>
      <c r="G12" s="51"/>
      <c r="H12" s="52"/>
      <c r="I12" s="1">
        <v>330</v>
      </c>
      <c r="J12" s="4" t="s">
        <v>3</v>
      </c>
      <c r="K12" s="2">
        <v>0.3</v>
      </c>
      <c r="L12" s="2"/>
      <c r="M12" s="3">
        <f>I12*(K12+L12)</f>
        <v>99</v>
      </c>
    </row>
    <row r="13" spans="1:13" ht="15">
      <c r="A13" s="46" t="s">
        <v>28</v>
      </c>
      <c r="B13" s="50" t="s">
        <v>16</v>
      </c>
      <c r="C13" s="51"/>
      <c r="D13" s="51"/>
      <c r="E13" s="51"/>
      <c r="F13" s="51"/>
      <c r="G13" s="51"/>
      <c r="H13" s="52"/>
      <c r="I13" s="1">
        <v>10</v>
      </c>
      <c r="J13" s="4" t="s">
        <v>18</v>
      </c>
      <c r="K13" s="2">
        <v>60</v>
      </c>
      <c r="L13" s="5" t="s">
        <v>15</v>
      </c>
      <c r="M13" s="3">
        <v>100</v>
      </c>
    </row>
    <row r="14" spans="1:13" ht="15">
      <c r="A14" s="46" t="s">
        <v>29</v>
      </c>
      <c r="B14" s="50" t="s">
        <v>10</v>
      </c>
      <c r="C14" s="51"/>
      <c r="D14" s="51"/>
      <c r="E14" s="51"/>
      <c r="F14" s="51"/>
      <c r="G14" s="51"/>
      <c r="H14" s="52"/>
      <c r="I14" s="1">
        <f>SUM(I7:I12)</f>
        <v>12942.3</v>
      </c>
      <c r="J14" s="4" t="s">
        <v>3</v>
      </c>
      <c r="K14" s="2">
        <f>(I14/10)*4</f>
        <v>5176.92</v>
      </c>
      <c r="L14" s="2"/>
      <c r="M14" s="3">
        <f>K14</f>
        <v>5176.92</v>
      </c>
    </row>
    <row r="15" spans="1:13" ht="15">
      <c r="A15" s="46" t="s">
        <v>30</v>
      </c>
      <c r="B15" s="50" t="s">
        <v>14</v>
      </c>
      <c r="C15" s="51"/>
      <c r="D15" s="51"/>
      <c r="E15" s="51"/>
      <c r="F15" s="51"/>
      <c r="G15" s="51"/>
      <c r="H15" s="52"/>
      <c r="I15" s="1">
        <f>SUM(I7:I12)</f>
        <v>12942.3</v>
      </c>
      <c r="J15" s="4" t="s">
        <v>3</v>
      </c>
      <c r="K15" s="2">
        <f>(I15/120)*4</f>
        <v>431.40999999999997</v>
      </c>
      <c r="L15" s="2"/>
      <c r="M15" s="3">
        <f>K15</f>
        <v>431.40999999999997</v>
      </c>
    </row>
    <row r="16" spans="1:13" ht="15">
      <c r="A16" s="46" t="s">
        <v>31</v>
      </c>
      <c r="B16" s="50" t="s">
        <v>11</v>
      </c>
      <c r="C16" s="51"/>
      <c r="D16" s="51"/>
      <c r="E16" s="51"/>
      <c r="F16" s="51"/>
      <c r="G16" s="51"/>
      <c r="H16" s="52"/>
      <c r="I16" s="1">
        <v>1</v>
      </c>
      <c r="J16" s="4" t="s">
        <v>18</v>
      </c>
      <c r="K16" s="2">
        <v>15000</v>
      </c>
      <c r="L16" s="2"/>
      <c r="M16" s="3">
        <f>I16*(K16+L16)</f>
        <v>15000</v>
      </c>
    </row>
    <row r="17" spans="1:13" ht="15">
      <c r="A17" s="46" t="s">
        <v>32</v>
      </c>
      <c r="B17" s="50" t="s">
        <v>17</v>
      </c>
      <c r="C17" s="51"/>
      <c r="D17" s="51"/>
      <c r="E17" s="51"/>
      <c r="F17" s="51"/>
      <c r="G17" s="51"/>
      <c r="H17" s="52"/>
      <c r="I17" s="1"/>
      <c r="J17" s="4"/>
      <c r="K17" s="36">
        <v>0.1</v>
      </c>
      <c r="L17" s="2"/>
      <c r="M17" s="32">
        <f>K17*SUM(M7:M16)</f>
        <v>5510.365000000001</v>
      </c>
    </row>
    <row r="18" spans="2:13" ht="15">
      <c r="B18" s="58" t="s">
        <v>1</v>
      </c>
      <c r="C18" s="59"/>
      <c r="D18" s="59"/>
      <c r="E18" s="59"/>
      <c r="F18" s="59"/>
      <c r="G18" s="59"/>
      <c r="H18" s="60"/>
      <c r="I18" s="43"/>
      <c r="J18" s="44"/>
      <c r="K18" s="45"/>
      <c r="L18" s="45"/>
      <c r="M18" s="33">
        <f>SUM(M7:M17)</f>
        <v>60614.015</v>
      </c>
    </row>
    <row r="19" spans="2:13" ht="15">
      <c r="B19" s="37"/>
      <c r="C19" s="37"/>
      <c r="D19" s="37"/>
      <c r="E19" s="38"/>
      <c r="F19" s="38"/>
      <c r="G19" s="38"/>
      <c r="H19" s="38"/>
      <c r="I19" s="42"/>
      <c r="J19" s="39"/>
      <c r="K19" s="40"/>
      <c r="L19" s="40"/>
      <c r="M19" s="41"/>
    </row>
    <row r="20" spans="2:13" ht="15">
      <c r="B20" s="38"/>
      <c r="C20" s="38"/>
      <c r="D20" s="37"/>
      <c r="E20" s="38"/>
      <c r="F20" s="38"/>
      <c r="G20" s="38"/>
      <c r="H20" s="38"/>
      <c r="J20" s="49" t="s">
        <v>33</v>
      </c>
      <c r="K20" s="47"/>
      <c r="L20" s="47"/>
      <c r="M20" s="48">
        <v>44500</v>
      </c>
    </row>
  </sheetData>
  <sheetProtection/>
  <mergeCells count="14">
    <mergeCell ref="B17:H17"/>
    <mergeCell ref="B18:H18"/>
    <mergeCell ref="B16:H16"/>
    <mergeCell ref="K3:K4"/>
    <mergeCell ref="L3:L4"/>
    <mergeCell ref="B7:H7"/>
    <mergeCell ref="B9:H9"/>
    <mergeCell ref="B13:H13"/>
    <mergeCell ref="B11:H11"/>
    <mergeCell ref="B10:H10"/>
    <mergeCell ref="B12:H12"/>
    <mergeCell ref="B8:H8"/>
    <mergeCell ref="B14:H14"/>
    <mergeCell ref="B15:H15"/>
  </mergeCells>
  <printOptions/>
  <pageMargins left="0.7" right="0.7" top="0.75" bottom="0.75" header="0.3" footer="0.3"/>
  <pageSetup orientation="landscape" r:id="rId1"/>
  <ignoredErrors>
    <ignoredError sqref="A7: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D22"/>
  <sheetViews>
    <sheetView zoomScalePageLayoutView="0" workbookViewId="0" topLeftCell="A1">
      <selection activeCell="C8" sqref="C8"/>
    </sheetView>
  </sheetViews>
  <sheetFormatPr defaultColWidth="9.140625" defaultRowHeight="15"/>
  <cols>
    <col min="7" max="30" width="4.7109375" style="0" customWidth="1"/>
  </cols>
  <sheetData>
    <row r="2" ht="15">
      <c r="A2" s="64" t="s">
        <v>54</v>
      </c>
    </row>
    <row r="3" spans="1:7" ht="15">
      <c r="A3" s="64" t="s">
        <v>53</v>
      </c>
      <c r="G3" s="64" t="s">
        <v>52</v>
      </c>
    </row>
    <row r="4" spans="7:30" ht="15">
      <c r="G4" s="63">
        <v>1</v>
      </c>
      <c r="H4" s="63">
        <v>2</v>
      </c>
      <c r="I4" s="63">
        <v>3</v>
      </c>
      <c r="J4" s="63">
        <v>4</v>
      </c>
      <c r="K4" s="63">
        <v>5</v>
      </c>
      <c r="L4" s="63">
        <v>6</v>
      </c>
      <c r="M4" s="63">
        <v>7</v>
      </c>
      <c r="N4" s="63">
        <v>8</v>
      </c>
      <c r="O4" s="63">
        <v>9</v>
      </c>
      <c r="P4" s="63">
        <v>10</v>
      </c>
      <c r="Q4" s="63">
        <v>11</v>
      </c>
      <c r="R4" s="63">
        <v>12</v>
      </c>
      <c r="S4" s="63">
        <v>13</v>
      </c>
      <c r="T4" s="63">
        <v>14</v>
      </c>
      <c r="U4" s="63">
        <v>15</v>
      </c>
      <c r="V4" s="63">
        <v>16</v>
      </c>
      <c r="W4" s="63">
        <v>17</v>
      </c>
      <c r="X4" s="63">
        <v>18</v>
      </c>
      <c r="Y4" s="63">
        <v>19</v>
      </c>
      <c r="Z4" s="63">
        <v>20</v>
      </c>
      <c r="AA4" s="63">
        <v>21</v>
      </c>
      <c r="AB4" s="63">
        <v>22</v>
      </c>
      <c r="AC4" s="63">
        <v>23</v>
      </c>
      <c r="AD4" s="63">
        <v>24</v>
      </c>
    </row>
    <row r="6" spans="1:8" ht="15">
      <c r="A6" t="s">
        <v>51</v>
      </c>
      <c r="G6" s="61"/>
      <c r="H6" s="61"/>
    </row>
    <row r="7" spans="1:20" ht="15">
      <c r="A7" t="s">
        <v>50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2" ht="15">
      <c r="A8" t="s">
        <v>49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4" ht="15">
      <c r="A9" t="s">
        <v>48</v>
      </c>
      <c r="U9" s="61"/>
      <c r="V9" s="61"/>
      <c r="W9" s="61"/>
      <c r="X9" s="61"/>
    </row>
    <row r="10" spans="1:20" ht="15">
      <c r="A10" t="s">
        <v>47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2" ht="15">
      <c r="A11" t="s">
        <v>46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4" ht="15">
      <c r="A12" t="s">
        <v>45</v>
      </c>
      <c r="U12" s="61"/>
      <c r="V12" s="61"/>
      <c r="W12" s="61"/>
      <c r="X12" s="61"/>
    </row>
    <row r="13" spans="1:14" ht="15">
      <c r="A13" t="s">
        <v>44</v>
      </c>
      <c r="I13" s="61"/>
      <c r="J13" s="61"/>
      <c r="K13" s="61"/>
      <c r="L13" s="61"/>
      <c r="M13" s="61"/>
      <c r="N13" s="61"/>
    </row>
    <row r="14" spans="1:18" ht="15">
      <c r="A14" t="s">
        <v>43</v>
      </c>
      <c r="J14" s="61"/>
      <c r="K14" s="61"/>
      <c r="L14" s="61"/>
      <c r="M14" s="61"/>
      <c r="N14" s="61"/>
      <c r="O14" s="61"/>
      <c r="P14" s="61"/>
      <c r="Q14" s="61"/>
      <c r="R14" s="62"/>
    </row>
    <row r="15" spans="1:17" ht="15">
      <c r="A15" t="s">
        <v>42</v>
      </c>
      <c r="N15" s="61"/>
      <c r="O15" s="61"/>
      <c r="P15" s="61"/>
      <c r="Q15" s="61"/>
    </row>
    <row r="16" spans="1:18" ht="15">
      <c r="A16" t="s">
        <v>41</v>
      </c>
      <c r="Q16" s="61"/>
      <c r="R16" s="61"/>
    </row>
    <row r="17" spans="1:18" ht="15">
      <c r="A17" t="s">
        <v>40</v>
      </c>
      <c r="G17" s="61"/>
      <c r="H17" s="61"/>
      <c r="I17" s="61"/>
      <c r="Q17" s="62"/>
      <c r="R17" s="62"/>
    </row>
    <row r="18" spans="1:10" ht="15">
      <c r="A18" t="s">
        <v>39</v>
      </c>
      <c r="J18" s="61"/>
    </row>
    <row r="19" spans="1:26" ht="15">
      <c r="A19" t="s">
        <v>38</v>
      </c>
      <c r="Y19" s="61"/>
      <c r="Z19" s="61"/>
    </row>
    <row r="20" spans="1:28" ht="15">
      <c r="A20" t="s">
        <v>37</v>
      </c>
      <c r="AA20" s="61"/>
      <c r="AB20" s="61"/>
    </row>
    <row r="21" spans="1:30" ht="15">
      <c r="A21" t="s">
        <v>17</v>
      </c>
      <c r="AA21" s="62"/>
      <c r="AB21" s="62"/>
      <c r="AC21" s="61"/>
      <c r="AD21" s="61"/>
    </row>
    <row r="22" spans="1:30" ht="15">
      <c r="A22" t="s">
        <v>36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2009-10-12T14:59:11Z</dcterms:created>
  <dcterms:modified xsi:type="dcterms:W3CDTF">2009-11-12T16:42:05Z</dcterms:modified>
  <cp:category/>
  <cp:version/>
  <cp:contentType/>
  <cp:contentStatus/>
</cp:coreProperties>
</file>