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40" windowHeight="6540" activeTab="0"/>
  </bookViews>
  <sheets>
    <sheet name="Sheet1" sheetId="1" r:id="rId1"/>
  </sheets>
  <definedNames>
    <definedName name="ASD">'Sheet1'!$B$77</definedName>
    <definedName name="LYN">'Sheet1'!$B$76</definedName>
    <definedName name="NvsASD">"V2012-06-30"</definedName>
    <definedName name="NvsAutoDrillOk">"VN"</definedName>
    <definedName name="NvsElapsedTime">0.0000115740695036948</definedName>
    <definedName name="NvsEndTime">41129.6835648148</definedName>
    <definedName name="NvsInstLang">"VENG"</definedName>
    <definedName name="NvsInstSpec">"%,FPROGRAM_CODE,V22103"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"%,X,RZT.CLASS_FLD.NPLOSION,CZF..NPLOSION"</definedName>
    <definedName name="NvsPanelBusUnit">"V"</definedName>
    <definedName name="NvsPanelEffdt">"V2011-07-01"</definedName>
    <definedName name="NvsPanelSetid">"VMETRO"</definedName>
    <definedName name="NvsReqBU">"VMETRO"</definedName>
    <definedName name="NvsReqBUOnly">"VY"</definedName>
    <definedName name="NvsSheetType" localSheetId="0">"M"</definedName>
    <definedName name="NvsTransLed">"VN"</definedName>
    <definedName name="NvsTreeASD">"V2012-06-30"</definedName>
    <definedName name="NvsValTbl.ACCOUNT">"GL_ACCOUNT_TBL"</definedName>
    <definedName name="NvsValTbl.APPROPRIATION_NBR">"APPROP_KEY_TBL"</definedName>
    <definedName name="NvsValTbl.CLASS_FLD">"CLASS_CF_TBL"</definedName>
    <definedName name="NvsValTbl.DEPTID">"ORG_TBL"</definedName>
    <definedName name="_xlnm.Print_Titles" localSheetId="0">'Sheet1'!$5:$11</definedName>
    <definedName name="RID">'Sheet1'!$B$75</definedName>
    <definedName name="RTT">'Sheet1'!#REF!</definedName>
    <definedName name="SFD">'Sheet1'!$B$78</definedName>
    <definedName name="SFV">'Sheet1'!$B$78</definedName>
  </definedNames>
  <calcPr fullCalcOnLoad="1"/>
</workbook>
</file>

<file path=xl/sharedStrings.xml><?xml version="1.0" encoding="utf-8"?>
<sst xmlns="http://schemas.openxmlformats.org/spreadsheetml/2006/main" count="128" uniqueCount="111">
  <si>
    <t>Metro Oregon Zoo</t>
  </si>
  <si>
    <t>%,C</t>
  </si>
  <si>
    <t xml:space="preserve"> </t>
  </si>
  <si>
    <t>Total Expenditures</t>
  </si>
  <si>
    <t>Total M &amp; S</t>
  </si>
  <si>
    <t>Office Supplies</t>
  </si>
  <si>
    <t>Operating Supplies</t>
  </si>
  <si>
    <t>Other Purchased Services</t>
  </si>
  <si>
    <t>Payments to Other Agencies</t>
  </si>
  <si>
    <t>Travel</t>
  </si>
  <si>
    <t>Staff Development</t>
  </si>
  <si>
    <t>Miscellaneous Expenditures</t>
  </si>
  <si>
    <t>%,ATT,FDESCR,UDESCR</t>
  </si>
  <si>
    <t>M&amp;S control</t>
  </si>
  <si>
    <t>Personal Services</t>
  </si>
  <si>
    <t>Contracted Prof.Services</t>
  </si>
  <si>
    <t>YTD</t>
  </si>
  <si>
    <t>ACTUALS</t>
  </si>
  <si>
    <t>%,ATF,FACCOUNTING_PERIOD</t>
  </si>
  <si>
    <t>Expenses By Accounting Period</t>
  </si>
  <si>
    <t>Accounting Period:</t>
  </si>
  <si>
    <t>%,LACTUALS,SADJYTD</t>
  </si>
  <si>
    <t>%,LACTUALS,SADJYTD,XS</t>
  </si>
  <si>
    <t>%,FACCOUNT,V5201,FCLASS_FLD,X,_</t>
  </si>
  <si>
    <t>%,FACCOUNT,V5205,FCLASS_FLD,X,_</t>
  </si>
  <si>
    <t>%,FACCOUNT,V5240,FCLASS_FLD,X,_</t>
  </si>
  <si>
    <t>%,FACCOUNT,V5280,FCLASS_FLD,X,_</t>
  </si>
  <si>
    <t>%,FACCOUNT,V5300,FCLASS_FLD,X,_</t>
  </si>
  <si>
    <t>%,FACCOUNT,V5450,FCLASS_FLD,X,_</t>
  </si>
  <si>
    <t>%,FACCOUNT,V5455,FCLASS_FLD,X,_</t>
  </si>
  <si>
    <t>%,FACCOUNT,V5490,FCLASS_FLD,X,_</t>
  </si>
  <si>
    <t>%,ATF,FCLASS_FLD</t>
  </si>
  <si>
    <t>Conservation Staff:</t>
  </si>
  <si>
    <t>Horticulture Staff:</t>
  </si>
  <si>
    <t>Keeper Staff:</t>
  </si>
  <si>
    <t>Vet Staff:</t>
  </si>
  <si>
    <t>Utilities</t>
  </si>
  <si>
    <t>Maintenance/Repair Supplies</t>
  </si>
  <si>
    <t>Maintenance/Repair Services</t>
  </si>
  <si>
    <t>Capital Maintenance-Non-CIP</t>
  </si>
  <si>
    <t>Rentals</t>
  </si>
  <si>
    <t>%,FACCOUNT,V5215,FCLASS_FLD,X,_</t>
  </si>
  <si>
    <t>%,FACCOUNT,V5251,FCLASS_FLD,X,_</t>
  </si>
  <si>
    <t>%,FACCOUNT,V5260,FCLASS_FLD,X,_</t>
  </si>
  <si>
    <t>%,FACCOUNT,V5262,FCLASS_FLD,X,_</t>
  </si>
  <si>
    <t>%,FACCOUNT,V5265,FCLASS_FLD,X,_</t>
  </si>
  <si>
    <t>Grants to Other Governments</t>
  </si>
  <si>
    <t>%,FACCOUNT,V5315,FCLASS_FLD,X,_</t>
  </si>
  <si>
    <t>%,FACCOUNT,TACCT_BUDG_10,NM&amp;S</t>
  </si>
  <si>
    <t>%,FACCOUNT,TACCT_BUDG_10,XDYYNYY01,NPS,FDEPTID,TDEPT_BUDG_12,N21100</t>
  </si>
  <si>
    <t>%,FACCOUNT,TACCT_BUDG_10,XDYYNYY01,NPS,FDEPTID,TDEPT_BUDG_12,N22200</t>
  </si>
  <si>
    <t>%,FACCOUNT,TACCT_BUDG_10,XDYYNYY01,NPS,FDEPTID,TDEPT_BUDG_12,N21400</t>
  </si>
  <si>
    <t>%,FACCOUNT,TACCT_BUDG_10,XDYYNYY01,NPS,FDEPTID,TDEPT_BUDG_12,N21300</t>
  </si>
  <si>
    <t>%,Y2012001</t>
  </si>
  <si>
    <t>%,Y2012002</t>
  </si>
  <si>
    <t>%,Y2012003</t>
  </si>
  <si>
    <t>%,Y2012004</t>
  </si>
  <si>
    <t>%,Y2012006</t>
  </si>
  <si>
    <t>%,Y2012007</t>
  </si>
  <si>
    <t>%,Y2012008</t>
  </si>
  <si>
    <t>%,Y2012009</t>
  </si>
  <si>
    <t>%,Y2012010</t>
  </si>
  <si>
    <t>%,Y2012011</t>
  </si>
  <si>
    <t>%,Y2012012</t>
  </si>
  <si>
    <t>%,V5010</t>
  </si>
  <si>
    <t>%,V5110</t>
  </si>
  <si>
    <t>%,V5120</t>
  </si>
  <si>
    <t>%,V5130</t>
  </si>
  <si>
    <t>%,V5150</t>
  </si>
  <si>
    <t>%,V5015</t>
  </si>
  <si>
    <t>%,V5025</t>
  </si>
  <si>
    <t>%,V5030</t>
  </si>
  <si>
    <t>%,V5080</t>
  </si>
  <si>
    <t>%,V612</t>
  </si>
  <si>
    <t>%,V618</t>
  </si>
  <si>
    <t>%,V620</t>
  </si>
  <si>
    <t>%,V6201</t>
  </si>
  <si>
    <t xml:space="preserve">%,V </t>
  </si>
  <si>
    <t>612</t>
  </si>
  <si>
    <t>Veterinary &amp; Medical Supplies</t>
  </si>
  <si>
    <t>618</t>
  </si>
  <si>
    <t>Small Tools</t>
  </si>
  <si>
    <t>620</t>
  </si>
  <si>
    <t>Other Operating Supplies</t>
  </si>
  <si>
    <t>6201</t>
  </si>
  <si>
    <t>Aquaria and Exhibit Environ Sp</t>
  </si>
  <si>
    <t>(None)</t>
  </si>
  <si>
    <t>Reg Employees-Full Time-Exempt</t>
  </si>
  <si>
    <t>Fringe  - Payroll Taxes</t>
  </si>
  <si>
    <t>Fringe - Retirement PERS</t>
  </si>
  <si>
    <t>Fringe - Health &amp; Welfare</t>
  </si>
  <si>
    <t>Fringe - Other Benefits</t>
  </si>
  <si>
    <t>Reg Empl-Full Time-Non-Exempt</t>
  </si>
  <si>
    <t>Reg Empl-Part Time-Non-Exempt</t>
  </si>
  <si>
    <t>Temporary Employees - Hourly</t>
  </si>
  <si>
    <t>Overtime</t>
  </si>
  <si>
    <t>2012-1</t>
  </si>
  <si>
    <t>2012-2</t>
  </si>
  <si>
    <t>2012-3</t>
  </si>
  <si>
    <t>2012-4</t>
  </si>
  <si>
    <t>2012-6</t>
  </si>
  <si>
    <t>2012-7</t>
  </si>
  <si>
    <t>2012-8</t>
  </si>
  <si>
    <t>2012-9</t>
  </si>
  <si>
    <t>2012-10</t>
  </si>
  <si>
    <t>2012-11</t>
  </si>
  <si>
    <t>2012-12</t>
  </si>
  <si>
    <t>ZRESEARC</t>
  </si>
  <si>
    <t>2012-06-30</t>
  </si>
  <si>
    <t>22103</t>
  </si>
  <si>
    <t>Turtle Headstart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</si>
</sst>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6" applyFill="1">
      <alignment/>
      <protection/>
    </xf>
    <xf numFmtId="4" fontId="0" fillId="0" borderId="0" xfId="0" applyNumberFormat="1" applyFill="1" applyAlignment="1">
      <alignment/>
    </xf>
    <xf numFmtId="4" fontId="1" fillId="0" borderId="0" xfId="56" applyNumberFormat="1" applyFill="1">
      <alignment/>
      <protection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56">
      <alignment/>
      <protection/>
    </xf>
    <xf numFmtId="0" fontId="0" fillId="0" borderId="0" xfId="0" applyFont="1" applyFill="1" applyAlignment="1" quotePrefix="1">
      <alignment/>
    </xf>
    <xf numFmtId="0" fontId="0" fillId="0" borderId="0" xfId="0" applyFill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PLOSION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Zeros="0" tabSelected="1" zoomScalePageLayoutView="0" workbookViewId="0" topLeftCell="A1">
      <pane xSplit="4" ySplit="11" topLeftCell="E60" activePane="bottomRight" state="frozen"/>
      <selection pane="topLeft" activeCell="B2" sqref="B2"/>
      <selection pane="topRight" activeCell="E2" sqref="E2"/>
      <selection pane="bottomLeft" activeCell="B12" sqref="B12"/>
      <selection pane="bottomRight" activeCell="B2" sqref="B2"/>
    </sheetView>
  </sheetViews>
  <sheetFormatPr defaultColWidth="13.7109375" defaultRowHeight="12.75" outlineLevelRow="3" outlineLevelCol="1"/>
  <cols>
    <col min="1" max="1" width="13.7109375" style="1" hidden="1" customWidth="1"/>
    <col min="2" max="2" width="2.8515625" style="1" customWidth="1"/>
    <col min="3" max="3" width="7.7109375" style="1" customWidth="1"/>
    <col min="4" max="4" width="30.421875" style="1" customWidth="1"/>
    <col min="5" max="5" width="1.7109375" style="1" customWidth="1"/>
    <col min="6" max="16" width="10.7109375" style="8" customWidth="1" outlineLevel="1"/>
    <col min="17" max="17" width="10.7109375" style="3" customWidth="1"/>
    <col min="18" max="16384" width="13.7109375" style="1" customWidth="1"/>
  </cols>
  <sheetData>
    <row r="1" spans="1:17" ht="12.75" hidden="1">
      <c r="A1" s="1" t="s">
        <v>21</v>
      </c>
      <c r="C1" s="1" t="s">
        <v>31</v>
      </c>
      <c r="D1" s="1" t="s">
        <v>12</v>
      </c>
      <c r="F1" s="8" t="s">
        <v>53</v>
      </c>
      <c r="G1" s="8" t="s">
        <v>54</v>
      </c>
      <c r="H1" s="8" t="s">
        <v>55</v>
      </c>
      <c r="I1" s="8" t="s">
        <v>56</v>
      </c>
      <c r="J1" s="8" t="s">
        <v>57</v>
      </c>
      <c r="K1" s="8" t="s">
        <v>58</v>
      </c>
      <c r="L1" s="8" t="s">
        <v>59</v>
      </c>
      <c r="M1" s="8" t="s">
        <v>60</v>
      </c>
      <c r="N1" s="8" t="s">
        <v>61</v>
      </c>
      <c r="O1" s="8" t="s">
        <v>62</v>
      </c>
      <c r="P1" s="8" t="s">
        <v>63</v>
      </c>
      <c r="Q1" s="3" t="s">
        <v>22</v>
      </c>
    </row>
    <row r="2" ht="12.75">
      <c r="B2" s="6" t="s">
        <v>0</v>
      </c>
    </row>
    <row r="3" ht="12.75">
      <c r="B3" s="6" t="s">
        <v>19</v>
      </c>
    </row>
    <row r="4" ht="12.75">
      <c r="B4" s="6" t="str">
        <f>"For "&amp;SFV</f>
        <v>For 22103</v>
      </c>
    </row>
    <row r="5" ht="12.75">
      <c r="B5" s="6" t="str">
        <f>B79</f>
        <v>Turtle Headstart</v>
      </c>
    </row>
    <row r="6" ht="12.75">
      <c r="B6" s="1" t="str">
        <f>"For The Period Ending "&amp;TEXT(ASD,"MMMM DD,YYYY")</f>
        <v>For The Period Ending June 30,2012</v>
      </c>
    </row>
    <row r="7" ht="12.75">
      <c r="B7" s="1" t="str">
        <f>"Report Run Date: "&amp;TEXT(NvsEndTime,"MMMM DD, YYYY")</f>
        <v>Report Run Date: August 08, 2012</v>
      </c>
    </row>
    <row r="8" ht="12.75">
      <c r="B8" s="1" t="str">
        <f>"Report "&amp;RID</f>
        <v>Report ZRESEARC</v>
      </c>
    </row>
    <row r="9" ht="12.75">
      <c r="B9" s="1" t="str">
        <f>"Layout "&amp;LYN</f>
        <v>Layout ZRESEARC</v>
      </c>
    </row>
    <row r="10" ht="12.75">
      <c r="Q10" s="5" t="s">
        <v>16</v>
      </c>
    </row>
    <row r="11" spans="1:17" ht="12.75">
      <c r="A11" s="1" t="s">
        <v>18</v>
      </c>
      <c r="D11" s="1" t="s">
        <v>20</v>
      </c>
      <c r="F11" s="8" t="s">
        <v>96</v>
      </c>
      <c r="G11" s="8" t="s">
        <v>97</v>
      </c>
      <c r="H11" s="8" t="s">
        <v>98</v>
      </c>
      <c r="I11" s="8" t="s">
        <v>99</v>
      </c>
      <c r="J11" s="8" t="s">
        <v>100</v>
      </c>
      <c r="K11" s="8" t="s">
        <v>101</v>
      </c>
      <c r="L11" s="8" t="s">
        <v>102</v>
      </c>
      <c r="M11" s="8" t="s">
        <v>103</v>
      </c>
      <c r="N11" s="8" t="s">
        <v>104</v>
      </c>
      <c r="O11" s="8" t="s">
        <v>105</v>
      </c>
      <c r="P11" s="8" t="s">
        <v>106</v>
      </c>
      <c r="Q11" s="5" t="s">
        <v>17</v>
      </c>
    </row>
    <row r="12" spans="3:17" ht="12.75">
      <c r="C12" s="7" t="s">
        <v>32</v>
      </c>
      <c r="Q12" s="5"/>
    </row>
    <row r="13" spans="1:17" s="8" customFormat="1" ht="12.75" outlineLevel="1">
      <c r="A13" s="8" t="s">
        <v>64</v>
      </c>
      <c r="D13" s="8" t="s">
        <v>87</v>
      </c>
      <c r="F13" s="8">
        <v>107.62</v>
      </c>
      <c r="G13" s="8">
        <v>258.69</v>
      </c>
      <c r="H13" s="8">
        <v>0</v>
      </c>
      <c r="I13" s="8">
        <v>0</v>
      </c>
      <c r="J13" s="8">
        <v>0</v>
      </c>
      <c r="K13" s="8">
        <v>117.41</v>
      </c>
      <c r="L13" s="8">
        <v>272.84000000000003</v>
      </c>
      <c r="M13" s="8">
        <v>0</v>
      </c>
      <c r="N13" s="8">
        <v>0</v>
      </c>
      <c r="O13" s="8">
        <v>0</v>
      </c>
      <c r="P13" s="8">
        <v>0</v>
      </c>
      <c r="Q13" s="8">
        <v>756.5600000000001</v>
      </c>
    </row>
    <row r="14" spans="1:17" s="8" customFormat="1" ht="12.75" outlineLevel="1">
      <c r="A14" s="8" t="s">
        <v>65</v>
      </c>
      <c r="D14" s="8" t="s">
        <v>88</v>
      </c>
      <c r="F14" s="8">
        <v>9.83</v>
      </c>
      <c r="G14" s="8">
        <v>23.830000000000002</v>
      </c>
      <c r="H14" s="8">
        <v>0</v>
      </c>
      <c r="I14" s="8">
        <v>0</v>
      </c>
      <c r="J14" s="8">
        <v>0</v>
      </c>
      <c r="K14" s="8">
        <v>10.6</v>
      </c>
      <c r="L14" s="8">
        <v>24.72</v>
      </c>
      <c r="M14" s="8">
        <v>0</v>
      </c>
      <c r="N14" s="8">
        <v>0</v>
      </c>
      <c r="O14" s="8">
        <v>0</v>
      </c>
      <c r="P14" s="8">
        <v>0</v>
      </c>
      <c r="Q14" s="8">
        <v>68.98</v>
      </c>
    </row>
    <row r="15" spans="1:17" s="8" customFormat="1" ht="12.75" outlineLevel="1">
      <c r="A15" s="8" t="s">
        <v>66</v>
      </c>
      <c r="D15" s="8" t="s">
        <v>89</v>
      </c>
      <c r="F15" s="8">
        <v>15.790000000000001</v>
      </c>
      <c r="G15" s="8">
        <v>37.95</v>
      </c>
      <c r="H15" s="8">
        <v>0</v>
      </c>
      <c r="I15" s="8">
        <v>0</v>
      </c>
      <c r="J15" s="8">
        <v>0</v>
      </c>
      <c r="K15" s="8">
        <v>17.22</v>
      </c>
      <c r="L15" s="8">
        <v>40.02</v>
      </c>
      <c r="M15" s="8">
        <v>0</v>
      </c>
      <c r="N15" s="8">
        <v>0</v>
      </c>
      <c r="O15" s="8">
        <v>0</v>
      </c>
      <c r="P15" s="8">
        <v>2.62</v>
      </c>
      <c r="Q15" s="8">
        <v>113.60000000000002</v>
      </c>
    </row>
    <row r="16" spans="1:17" s="8" customFormat="1" ht="12.75" outlineLevel="1">
      <c r="A16" s="8" t="s">
        <v>67</v>
      </c>
      <c r="D16" s="8" t="s">
        <v>90</v>
      </c>
      <c r="F16" s="8">
        <v>19.41</v>
      </c>
      <c r="G16" s="8">
        <v>46.65</v>
      </c>
      <c r="H16" s="8">
        <v>0</v>
      </c>
      <c r="I16" s="8">
        <v>0</v>
      </c>
      <c r="J16" s="8">
        <v>0</v>
      </c>
      <c r="K16" s="8">
        <v>21.18</v>
      </c>
      <c r="L16" s="8">
        <v>49.21</v>
      </c>
      <c r="M16" s="8">
        <v>0</v>
      </c>
      <c r="N16" s="8">
        <v>0</v>
      </c>
      <c r="O16" s="8">
        <v>0</v>
      </c>
      <c r="P16" s="8">
        <v>0</v>
      </c>
      <c r="Q16" s="8">
        <v>136.45000000000002</v>
      </c>
    </row>
    <row r="17" spans="1:17" s="8" customFormat="1" ht="12.75" outlineLevel="1">
      <c r="A17" s="8" t="s">
        <v>68</v>
      </c>
      <c r="D17" s="8" t="s">
        <v>91</v>
      </c>
      <c r="F17" s="8">
        <v>0.37</v>
      </c>
      <c r="G17" s="8">
        <v>2.88</v>
      </c>
      <c r="H17" s="8">
        <v>0</v>
      </c>
      <c r="I17" s="8">
        <v>0</v>
      </c>
      <c r="J17" s="8">
        <v>0</v>
      </c>
      <c r="K17" s="8">
        <v>0.4</v>
      </c>
      <c r="L17" s="8">
        <v>1.94</v>
      </c>
      <c r="M17" s="8">
        <v>0</v>
      </c>
      <c r="N17" s="8">
        <v>0</v>
      </c>
      <c r="O17" s="8">
        <v>0</v>
      </c>
      <c r="P17" s="8">
        <v>0</v>
      </c>
      <c r="Q17" s="8">
        <v>5.59</v>
      </c>
    </row>
    <row r="18" spans="1:17" ht="12.75" outlineLevel="1">
      <c r="A18" s="1" t="s">
        <v>49</v>
      </c>
      <c r="D18" s="1" t="s">
        <v>14</v>
      </c>
      <c r="F18" s="8">
        <v>153.02</v>
      </c>
      <c r="G18" s="8">
        <v>369.99999999999994</v>
      </c>
      <c r="H18" s="8">
        <v>0</v>
      </c>
      <c r="I18" s="8">
        <v>0</v>
      </c>
      <c r="J18" s="8">
        <v>0</v>
      </c>
      <c r="K18" s="8">
        <v>166.81</v>
      </c>
      <c r="L18" s="8">
        <v>388.73</v>
      </c>
      <c r="M18" s="8">
        <v>0</v>
      </c>
      <c r="N18" s="8">
        <v>0</v>
      </c>
      <c r="O18" s="8">
        <v>0</v>
      </c>
      <c r="P18" s="8">
        <v>2.62</v>
      </c>
      <c r="Q18" s="3">
        <v>1081.18</v>
      </c>
    </row>
    <row r="19" ht="12.75" outlineLevel="1"/>
    <row r="20" ht="12.75" outlineLevel="1">
      <c r="C20" s="7" t="s">
        <v>33</v>
      </c>
    </row>
    <row r="21" spans="1:17" ht="12.75" outlineLevel="1">
      <c r="A21" s="1" t="s">
        <v>50</v>
      </c>
      <c r="D21" s="1" t="s">
        <v>14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3">
        <v>0</v>
      </c>
    </row>
    <row r="22" ht="12.75" outlineLevel="1"/>
    <row r="23" ht="12.75" outlineLevel="1">
      <c r="C23" s="7" t="s">
        <v>34</v>
      </c>
    </row>
    <row r="24" spans="1:17" s="8" customFormat="1" ht="12.75" outlineLevel="2">
      <c r="A24" s="8" t="s">
        <v>69</v>
      </c>
      <c r="D24" s="8" t="s">
        <v>92</v>
      </c>
      <c r="F24" s="8">
        <v>0</v>
      </c>
      <c r="G24" s="8">
        <v>983.99</v>
      </c>
      <c r="H24" s="8">
        <v>838.5</v>
      </c>
      <c r="I24" s="8">
        <v>436.73</v>
      </c>
      <c r="J24" s="8">
        <v>652.95</v>
      </c>
      <c r="K24" s="8">
        <v>840.47</v>
      </c>
      <c r="L24" s="8">
        <v>733.41</v>
      </c>
      <c r="M24" s="8">
        <v>721.83</v>
      </c>
      <c r="N24" s="8">
        <v>564.54</v>
      </c>
      <c r="O24" s="8">
        <v>738.6800000000001</v>
      </c>
      <c r="P24" s="8">
        <v>580.5500000000001</v>
      </c>
      <c r="Q24" s="8">
        <v>7091.650000000001</v>
      </c>
    </row>
    <row r="25" spans="1:17" s="8" customFormat="1" ht="12.75" outlineLevel="2">
      <c r="A25" s="8" t="s">
        <v>70</v>
      </c>
      <c r="D25" s="8" t="s">
        <v>93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122.85000000000001</v>
      </c>
      <c r="O25" s="8">
        <v>49.14</v>
      </c>
      <c r="P25" s="8">
        <v>0</v>
      </c>
      <c r="Q25" s="8">
        <v>171.99</v>
      </c>
    </row>
    <row r="26" spans="1:17" s="8" customFormat="1" ht="12.75" outlineLevel="2">
      <c r="A26" s="8" t="s">
        <v>71</v>
      </c>
      <c r="D26" s="8" t="s">
        <v>94</v>
      </c>
      <c r="F26" s="8">
        <v>0</v>
      </c>
      <c r="G26" s="8">
        <v>19.25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19.25</v>
      </c>
    </row>
    <row r="27" spans="1:17" s="8" customFormat="1" ht="12.75" outlineLevel="2">
      <c r="A27" s="8" t="s">
        <v>72</v>
      </c>
      <c r="D27" s="8" t="s">
        <v>95</v>
      </c>
      <c r="F27" s="8">
        <v>0</v>
      </c>
      <c r="G27" s="8">
        <v>312.17</v>
      </c>
      <c r="H27" s="8">
        <v>77.00999999999999</v>
      </c>
      <c r="I27" s="8">
        <v>19.87</v>
      </c>
      <c r="J27" s="8">
        <v>129.91</v>
      </c>
      <c r="K27" s="8">
        <v>110.04</v>
      </c>
      <c r="L27" s="8">
        <v>51.85</v>
      </c>
      <c r="M27" s="8">
        <v>9.21</v>
      </c>
      <c r="N27" s="8">
        <v>62.52</v>
      </c>
      <c r="O27" s="8">
        <v>46.07</v>
      </c>
      <c r="P27" s="8">
        <v>0</v>
      </c>
      <c r="Q27" s="8">
        <v>818.6500000000001</v>
      </c>
    </row>
    <row r="28" spans="1:17" s="8" customFormat="1" ht="12.75" outlineLevel="2">
      <c r="A28" s="8" t="s">
        <v>65</v>
      </c>
      <c r="D28" s="8" t="s">
        <v>88</v>
      </c>
      <c r="F28" s="8">
        <v>0</v>
      </c>
      <c r="G28" s="8">
        <v>109.11</v>
      </c>
      <c r="H28" s="8">
        <v>75.5</v>
      </c>
      <c r="I28" s="8">
        <v>38.01</v>
      </c>
      <c r="J28" s="8">
        <v>64.57000000000001</v>
      </c>
      <c r="K28" s="8">
        <v>78.31</v>
      </c>
      <c r="L28" s="8">
        <v>64.34</v>
      </c>
      <c r="M28" s="8">
        <v>60.35</v>
      </c>
      <c r="N28" s="8">
        <v>61.34</v>
      </c>
      <c r="O28" s="8">
        <v>68.83</v>
      </c>
      <c r="P28" s="8">
        <v>47.81</v>
      </c>
      <c r="Q28" s="8">
        <v>668.1700000000001</v>
      </c>
    </row>
    <row r="29" spans="1:17" s="8" customFormat="1" ht="12.75" outlineLevel="2">
      <c r="A29" s="8" t="s">
        <v>66</v>
      </c>
      <c r="D29" s="8" t="s">
        <v>89</v>
      </c>
      <c r="F29" s="8">
        <v>0</v>
      </c>
      <c r="G29" s="8">
        <v>106.37</v>
      </c>
      <c r="H29" s="8">
        <v>71.77</v>
      </c>
      <c r="I29" s="8">
        <v>35.14</v>
      </c>
      <c r="J29" s="8">
        <v>65.96000000000001</v>
      </c>
      <c r="K29" s="8">
        <v>81.61</v>
      </c>
      <c r="L29" s="8">
        <v>68.06</v>
      </c>
      <c r="M29" s="8">
        <v>61.33</v>
      </c>
      <c r="N29" s="8">
        <v>64.63</v>
      </c>
      <c r="O29" s="8">
        <v>68.54</v>
      </c>
      <c r="P29" s="8">
        <v>64.17</v>
      </c>
      <c r="Q29" s="8">
        <v>687.5799999999999</v>
      </c>
    </row>
    <row r="30" spans="1:17" s="8" customFormat="1" ht="12.75" outlineLevel="2">
      <c r="A30" s="8" t="s">
        <v>67</v>
      </c>
      <c r="D30" s="8" t="s">
        <v>90</v>
      </c>
      <c r="F30" s="8">
        <v>0</v>
      </c>
      <c r="G30" s="8">
        <v>172.16</v>
      </c>
      <c r="H30" s="8">
        <v>183.99</v>
      </c>
      <c r="I30" s="8">
        <v>65.66</v>
      </c>
      <c r="J30" s="8">
        <v>90.27</v>
      </c>
      <c r="K30" s="8">
        <v>107.93</v>
      </c>
      <c r="L30" s="8">
        <v>109.92</v>
      </c>
      <c r="M30" s="8">
        <v>86.21000000000001</v>
      </c>
      <c r="N30" s="8">
        <v>141.01</v>
      </c>
      <c r="O30" s="8">
        <v>111.48</v>
      </c>
      <c r="P30" s="8">
        <v>70.78</v>
      </c>
      <c r="Q30" s="8">
        <v>1139.4099999999999</v>
      </c>
    </row>
    <row r="31" spans="1:17" s="8" customFormat="1" ht="12.75" outlineLevel="2">
      <c r="A31" s="8" t="s">
        <v>68</v>
      </c>
      <c r="D31" s="8" t="s">
        <v>91</v>
      </c>
      <c r="F31" s="8">
        <v>0</v>
      </c>
      <c r="G31" s="8">
        <v>3.5100000000000002</v>
      </c>
      <c r="H31" s="8">
        <v>4.01</v>
      </c>
      <c r="I31" s="8">
        <v>2.23</v>
      </c>
      <c r="J31" s="8">
        <v>2.5500000000000003</v>
      </c>
      <c r="K31" s="8">
        <v>3.38</v>
      </c>
      <c r="L31" s="8">
        <v>2.54</v>
      </c>
      <c r="M31" s="8">
        <v>2.77</v>
      </c>
      <c r="N31" s="8">
        <v>3.06</v>
      </c>
      <c r="O31" s="8">
        <v>4.140000000000001</v>
      </c>
      <c r="P31" s="8">
        <v>2.71</v>
      </c>
      <c r="Q31" s="8">
        <v>30.9</v>
      </c>
    </row>
    <row r="32" spans="1:17" ht="12.75" outlineLevel="1">
      <c r="A32" s="1" t="s">
        <v>51</v>
      </c>
      <c r="D32" s="1" t="s">
        <v>14</v>
      </c>
      <c r="F32" s="8">
        <v>0</v>
      </c>
      <c r="G32" s="8">
        <v>1706.56</v>
      </c>
      <c r="H32" s="8">
        <v>1250.7800000000002</v>
      </c>
      <c r="I32" s="8">
        <v>597.64</v>
      </c>
      <c r="J32" s="8">
        <v>1006.21</v>
      </c>
      <c r="K32" s="8">
        <v>1221.74</v>
      </c>
      <c r="L32" s="8">
        <v>1030.1200000000001</v>
      </c>
      <c r="M32" s="8">
        <v>941.7000000000002</v>
      </c>
      <c r="N32" s="8">
        <v>1019.9499999999999</v>
      </c>
      <c r="O32" s="8">
        <v>1086.88</v>
      </c>
      <c r="P32" s="8">
        <v>766.0200000000001</v>
      </c>
      <c r="Q32" s="3">
        <v>10627.600000000002</v>
      </c>
    </row>
    <row r="33" ht="12.75" outlineLevel="1"/>
    <row r="34" ht="12.75" outlineLevel="1">
      <c r="C34" s="7" t="s">
        <v>35</v>
      </c>
    </row>
    <row r="35" spans="1:17" ht="12.75" outlineLevel="1">
      <c r="A35" s="1" t="s">
        <v>52</v>
      </c>
      <c r="C35" s="7"/>
      <c r="D35" s="1" t="s">
        <v>14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3">
        <v>0</v>
      </c>
    </row>
    <row r="36" ht="12.75" outlineLevel="1">
      <c r="C36" s="7"/>
    </row>
    <row r="37" spans="1:17" ht="12.75" outlineLevel="2">
      <c r="A37" s="1" t="s">
        <v>23</v>
      </c>
      <c r="C37" s="1">
        <v>5201</v>
      </c>
      <c r="D37" s="1" t="s">
        <v>5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3">
        <v>0</v>
      </c>
    </row>
    <row r="38" ht="12.75" outlineLevel="2">
      <c r="A38" s="1" t="s">
        <v>2</v>
      </c>
    </row>
    <row r="39" spans="1:17" s="8" customFormat="1" ht="12.75" outlineLevel="3">
      <c r="A39" s="8" t="s">
        <v>73</v>
      </c>
      <c r="C39" s="8" t="s">
        <v>78</v>
      </c>
      <c r="D39" s="8" t="s">
        <v>79</v>
      </c>
      <c r="F39" s="8">
        <v>0</v>
      </c>
      <c r="G39" s="8">
        <v>0</v>
      </c>
      <c r="H39" s="8">
        <v>0</v>
      </c>
      <c r="I39" s="8">
        <v>0</v>
      </c>
      <c r="J39" s="8">
        <v>395.6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184</v>
      </c>
      <c r="Q39" s="8">
        <v>579.6</v>
      </c>
    </row>
    <row r="40" spans="1:17" s="8" customFormat="1" ht="12.75" outlineLevel="3">
      <c r="A40" s="8" t="s">
        <v>74</v>
      </c>
      <c r="C40" s="8" t="s">
        <v>80</v>
      </c>
      <c r="D40" s="8" t="s">
        <v>81</v>
      </c>
      <c r="F40" s="8">
        <v>0</v>
      </c>
      <c r="G40" s="8">
        <v>904</v>
      </c>
      <c r="H40" s="8">
        <v>79.8</v>
      </c>
      <c r="I40" s="8">
        <v>64.15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1047.95</v>
      </c>
    </row>
    <row r="41" spans="1:17" s="8" customFormat="1" ht="12.75" outlineLevel="3">
      <c r="A41" s="8" t="s">
        <v>75</v>
      </c>
      <c r="C41" s="8" t="s">
        <v>82</v>
      </c>
      <c r="D41" s="8" t="s">
        <v>83</v>
      </c>
      <c r="F41" s="8">
        <v>0</v>
      </c>
      <c r="G41" s="8">
        <v>0</v>
      </c>
      <c r="H41" s="8">
        <v>0</v>
      </c>
      <c r="I41" s="8">
        <v>191.39000000000001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43.22</v>
      </c>
      <c r="Q41" s="8">
        <v>234.61</v>
      </c>
    </row>
    <row r="42" spans="1:17" s="8" customFormat="1" ht="12.75" outlineLevel="3">
      <c r="A42" s="8" t="s">
        <v>76</v>
      </c>
      <c r="C42" s="8" t="s">
        <v>84</v>
      </c>
      <c r="D42" s="8" t="s">
        <v>85</v>
      </c>
      <c r="F42" s="8">
        <v>0</v>
      </c>
      <c r="G42" s="8">
        <v>0</v>
      </c>
      <c r="H42" s="8">
        <v>80.05</v>
      </c>
      <c r="I42" s="8">
        <v>0</v>
      </c>
      <c r="J42" s="8">
        <v>139.88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2426.69</v>
      </c>
      <c r="Q42" s="8">
        <v>2646.62</v>
      </c>
    </row>
    <row r="43" spans="1:17" ht="12.75" outlineLevel="2">
      <c r="A43" s="1" t="s">
        <v>24</v>
      </c>
      <c r="C43" s="1">
        <v>5205</v>
      </c>
      <c r="D43" s="1" t="s">
        <v>6</v>
      </c>
      <c r="F43" s="8">
        <v>0</v>
      </c>
      <c r="G43" s="8">
        <v>904</v>
      </c>
      <c r="H43" s="8">
        <v>159.85</v>
      </c>
      <c r="I43" s="8">
        <v>255.54000000000002</v>
      </c>
      <c r="J43" s="8">
        <v>535.48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2653.91</v>
      </c>
      <c r="Q43" s="3">
        <v>4508.780000000001</v>
      </c>
    </row>
    <row r="44" ht="12.75" outlineLevel="2"/>
    <row r="45" spans="1:17" ht="12.75" outlineLevel="2">
      <c r="A45" s="1" t="s">
        <v>41</v>
      </c>
      <c r="C45" s="1">
        <v>5215</v>
      </c>
      <c r="D45" s="1" t="s">
        <v>37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3">
        <v>0</v>
      </c>
    </row>
    <row r="46" ht="12.75" outlineLevel="2"/>
    <row r="47" spans="1:17" ht="12.75" outlineLevel="2">
      <c r="A47" s="1" t="s">
        <v>47</v>
      </c>
      <c r="C47" s="1">
        <v>5315</v>
      </c>
      <c r="D47" s="1" t="s">
        <v>46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3">
        <v>0</v>
      </c>
    </row>
    <row r="48" ht="12.75" outlineLevel="2">
      <c r="A48" s="1" t="s">
        <v>2</v>
      </c>
    </row>
    <row r="49" spans="1:17" ht="12.75" outlineLevel="2">
      <c r="A49" s="1" t="s">
        <v>25</v>
      </c>
      <c r="C49" s="1">
        <v>5240</v>
      </c>
      <c r="D49" s="1" t="s">
        <v>15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3">
        <v>0</v>
      </c>
    </row>
    <row r="50" ht="12.75" outlineLevel="2"/>
    <row r="51" spans="1:17" ht="12.75" outlineLevel="2">
      <c r="A51" s="1" t="s">
        <v>42</v>
      </c>
      <c r="C51" s="1">
        <v>5251</v>
      </c>
      <c r="D51" s="1" t="s">
        <v>36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3">
        <v>0</v>
      </c>
    </row>
    <row r="52" ht="12.75" outlineLevel="2"/>
    <row r="53" spans="1:17" ht="12.75" outlineLevel="2">
      <c r="A53" s="1" t="s">
        <v>43</v>
      </c>
      <c r="C53" s="1">
        <v>5260</v>
      </c>
      <c r="D53" s="1" t="s">
        <v>38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3">
        <v>0</v>
      </c>
    </row>
    <row r="54" ht="12.75" outlineLevel="2"/>
    <row r="55" spans="1:17" ht="12.75" outlineLevel="2">
      <c r="A55" s="1" t="s">
        <v>44</v>
      </c>
      <c r="C55" s="1">
        <v>5262</v>
      </c>
      <c r="D55" s="1" t="s">
        <v>39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3">
        <v>0</v>
      </c>
    </row>
    <row r="56" ht="12.75" outlineLevel="2"/>
    <row r="57" spans="1:17" ht="12.75" outlineLevel="2">
      <c r="A57" s="1" t="s">
        <v>45</v>
      </c>
      <c r="C57" s="1">
        <v>5265</v>
      </c>
      <c r="D57" s="1" t="s">
        <v>40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3">
        <v>0</v>
      </c>
    </row>
    <row r="58" ht="12.75" outlineLevel="2"/>
    <row r="59" spans="1:17" ht="12.75" outlineLevel="2">
      <c r="A59" s="1" t="s">
        <v>26</v>
      </c>
      <c r="C59" s="1">
        <v>5280</v>
      </c>
      <c r="D59" s="1" t="s">
        <v>7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3">
        <v>0</v>
      </c>
    </row>
    <row r="60" ht="12.75" outlineLevel="2"/>
    <row r="61" spans="1:17" ht="12.75" outlineLevel="2">
      <c r="A61" s="1" t="s">
        <v>27</v>
      </c>
      <c r="C61" s="1">
        <v>5300</v>
      </c>
      <c r="D61" s="1" t="s">
        <v>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3">
        <v>0</v>
      </c>
    </row>
    <row r="62" ht="12.75" outlineLevel="2"/>
    <row r="63" spans="1:17" s="8" customFormat="1" ht="12.75" outlineLevel="3">
      <c r="A63" s="8" t="s">
        <v>77</v>
      </c>
      <c r="C63" s="8" t="s">
        <v>86</v>
      </c>
      <c r="D63" s="8" t="s">
        <v>86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10.540000000000001</v>
      </c>
      <c r="O63" s="8">
        <v>0</v>
      </c>
      <c r="P63" s="8">
        <v>0</v>
      </c>
      <c r="Q63" s="8">
        <v>10.540000000000001</v>
      </c>
    </row>
    <row r="64" spans="1:17" ht="12.75" outlineLevel="2">
      <c r="A64" s="1" t="s">
        <v>28</v>
      </c>
      <c r="C64" s="1">
        <v>5450</v>
      </c>
      <c r="D64" s="1" t="s">
        <v>9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10.540000000000001</v>
      </c>
      <c r="O64" s="8">
        <v>0</v>
      </c>
      <c r="P64" s="8">
        <v>0</v>
      </c>
      <c r="Q64" s="3">
        <v>10.540000000000001</v>
      </c>
    </row>
    <row r="65" ht="12.75" outlineLevel="2"/>
    <row r="66" spans="1:17" ht="12.75" outlineLevel="2">
      <c r="A66" s="1" t="s">
        <v>29</v>
      </c>
      <c r="C66" s="1">
        <v>5455</v>
      </c>
      <c r="D66" s="1" t="s">
        <v>10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3">
        <v>0</v>
      </c>
    </row>
    <row r="67" ht="12.75" outlineLevel="2"/>
    <row r="68" spans="1:17" ht="12.75" outlineLevel="2">
      <c r="A68" s="1" t="s">
        <v>30</v>
      </c>
      <c r="C68" s="1">
        <v>5490</v>
      </c>
      <c r="D68" s="1" t="s">
        <v>11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3">
        <v>0</v>
      </c>
    </row>
    <row r="69" ht="12.75" outlineLevel="2">
      <c r="A69" s="1" t="s">
        <v>2</v>
      </c>
    </row>
    <row r="70" spans="1:17" ht="12.75" outlineLevel="1">
      <c r="A70" s="1" t="s">
        <v>1</v>
      </c>
      <c r="D70" s="1" t="s">
        <v>4</v>
      </c>
      <c r="F70" s="8">
        <f aca="true" t="shared" si="0" ref="F70:P70">F37+F43+F45+F47+F49+F51+F53+F55+F57+F59+F61+F64+F66+F68</f>
        <v>0</v>
      </c>
      <c r="G70" s="8">
        <f t="shared" si="0"/>
        <v>904</v>
      </c>
      <c r="H70" s="8">
        <f t="shared" si="0"/>
        <v>159.85</v>
      </c>
      <c r="I70" s="8">
        <f t="shared" si="0"/>
        <v>255.54000000000002</v>
      </c>
      <c r="J70" s="8">
        <f t="shared" si="0"/>
        <v>535.48</v>
      </c>
      <c r="K70" s="8">
        <f t="shared" si="0"/>
        <v>0</v>
      </c>
      <c r="L70" s="8">
        <f t="shared" si="0"/>
        <v>0</v>
      </c>
      <c r="M70" s="8">
        <f t="shared" si="0"/>
        <v>0</v>
      </c>
      <c r="N70" s="8">
        <f t="shared" si="0"/>
        <v>10.540000000000001</v>
      </c>
      <c r="O70" s="8">
        <f t="shared" si="0"/>
        <v>0</v>
      </c>
      <c r="P70" s="8">
        <f t="shared" si="0"/>
        <v>2653.91</v>
      </c>
      <c r="Q70" s="3">
        <f>Q37+Q43+Q45+Q47+Q49+Q51+Q53+Q55+Q57+Q59+Q61+Q64+Q66+Q68</f>
        <v>4519.320000000001</v>
      </c>
    </row>
    <row r="71" spans="1:17" s="2" customFormat="1" ht="12.75" outlineLevel="1">
      <c r="A71" s="2" t="s">
        <v>2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"/>
    </row>
    <row r="72" spans="1:17" ht="12.75">
      <c r="A72" s="1" t="s">
        <v>1</v>
      </c>
      <c r="D72" s="1" t="s">
        <v>3</v>
      </c>
      <c r="F72" s="8">
        <f aca="true" t="shared" si="1" ref="F72:P72">F18+F21+F32+F35+F70</f>
        <v>153.02</v>
      </c>
      <c r="G72" s="8">
        <f t="shared" si="1"/>
        <v>2980.56</v>
      </c>
      <c r="H72" s="8">
        <f t="shared" si="1"/>
        <v>1410.63</v>
      </c>
      <c r="I72" s="8">
        <f t="shared" si="1"/>
        <v>853.1800000000001</v>
      </c>
      <c r="J72" s="8">
        <f t="shared" si="1"/>
        <v>1541.69</v>
      </c>
      <c r="K72" s="8">
        <f t="shared" si="1"/>
        <v>1388.55</v>
      </c>
      <c r="L72" s="8">
        <f t="shared" si="1"/>
        <v>1418.8500000000001</v>
      </c>
      <c r="M72" s="8">
        <f t="shared" si="1"/>
        <v>941.7000000000002</v>
      </c>
      <c r="N72" s="8">
        <f t="shared" si="1"/>
        <v>1030.49</v>
      </c>
      <c r="O72" s="8">
        <f t="shared" si="1"/>
        <v>1086.88</v>
      </c>
      <c r="P72" s="8">
        <f t="shared" si="1"/>
        <v>3422.55</v>
      </c>
      <c r="Q72" s="3">
        <f>Q18+Q21+Q32+Q35+Q70</f>
        <v>16228.100000000002</v>
      </c>
    </row>
    <row r="74" spans="1:17" ht="12.75">
      <c r="A74" s="1" t="s">
        <v>48</v>
      </c>
      <c r="D74" s="1" t="s">
        <v>13</v>
      </c>
      <c r="F74" s="8">
        <v>0</v>
      </c>
      <c r="G74" s="8">
        <v>904</v>
      </c>
      <c r="H74" s="8">
        <v>159.85</v>
      </c>
      <c r="I74" s="8">
        <v>255.54</v>
      </c>
      <c r="J74" s="8">
        <v>535.48</v>
      </c>
      <c r="K74" s="8">
        <v>0</v>
      </c>
      <c r="L74" s="8">
        <v>0</v>
      </c>
      <c r="M74" s="8">
        <v>0</v>
      </c>
      <c r="N74" s="8">
        <v>10.540000000000001</v>
      </c>
      <c r="O74" s="8">
        <v>0</v>
      </c>
      <c r="P74" s="8">
        <v>2653.91</v>
      </c>
      <c r="Q74" s="3">
        <v>4519.32</v>
      </c>
    </row>
    <row r="75" ht="12.75">
      <c r="B75" s="9" t="s">
        <v>107</v>
      </c>
    </row>
    <row r="76" ht="12.75">
      <c r="B76" s="10" t="s">
        <v>107</v>
      </c>
    </row>
    <row r="77" ht="12.75">
      <c r="B77" s="10" t="s">
        <v>108</v>
      </c>
    </row>
    <row r="78" ht="12.75">
      <c r="B78" s="10" t="s">
        <v>109</v>
      </c>
    </row>
    <row r="79" ht="12.75">
      <c r="B79" s="10" t="s">
        <v>110</v>
      </c>
    </row>
  </sheetData>
  <sheetProtection/>
  <printOptions gridLines="1"/>
  <pageMargins left="0.25" right="0.2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Mueggler</dc:creator>
  <cp:keywords/>
  <dc:description/>
  <cp:lastModifiedBy>Oregon Zoo Foundation</cp:lastModifiedBy>
  <cp:lastPrinted>2007-01-12T20:56:14Z</cp:lastPrinted>
  <dcterms:created xsi:type="dcterms:W3CDTF">2001-10-19T22:19:43Z</dcterms:created>
  <dcterms:modified xsi:type="dcterms:W3CDTF">2012-10-08T17:48:13Z</dcterms:modified>
  <cp:category/>
  <cp:version/>
  <cp:contentType/>
  <cp:contentStatus/>
</cp:coreProperties>
</file>