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15" yWindow="-15" windowWidth="20730" windowHeight="11760" tabRatio="500"/>
  </bookViews>
  <sheets>
    <sheet name="Sheet1" sheetId="1" r:id="rId1"/>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G28" i="1"/>
  <c r="D8"/>
  <c r="G23"/>
  <c r="G25"/>
  <c r="C13"/>
  <c r="D13"/>
  <c r="G13"/>
  <c r="C14"/>
  <c r="D14"/>
  <c r="G14" s="1"/>
  <c r="G15" s="1"/>
  <c r="D7"/>
  <c r="F7" s="1"/>
  <c r="G7" s="1"/>
  <c r="F8"/>
  <c r="G8"/>
  <c r="D9"/>
  <c r="F9"/>
  <c r="G9" s="1"/>
  <c r="G21"/>
  <c r="G10" l="1"/>
  <c r="G26" s="1"/>
  <c r="G27" l="1"/>
</calcChain>
</file>

<file path=xl/comments1.xml><?xml version="1.0" encoding="utf-8"?>
<comments xmlns="http://schemas.openxmlformats.org/spreadsheetml/2006/main">
  <authors>
    <author>User</author>
  </authors>
  <commentList>
    <comment ref="G7" authorId="0">
      <text>
        <r>
          <rPr>
            <b/>
            <sz val="9"/>
            <color indexed="81"/>
            <rFont val="Tahoma"/>
            <family val="2"/>
          </rPr>
          <t>User:</t>
        </r>
        <r>
          <rPr>
            <sz val="9"/>
            <color indexed="81"/>
            <rFont val="Tahoma"/>
            <family val="2"/>
          </rPr>
          <t xml:space="preserve">
This amount is from 7% of director's total Salary for 13 month Rs. 520,000 @ 40,000 per month.</t>
        </r>
      </text>
    </comment>
    <comment ref="C13" authorId="0">
      <text>
        <r>
          <rPr>
            <b/>
            <sz val="9"/>
            <color indexed="81"/>
            <rFont val="Tahoma"/>
            <family val="2"/>
          </rPr>
          <t>User:</t>
        </r>
        <r>
          <rPr>
            <sz val="9"/>
            <color indexed="81"/>
            <rFont val="Tahoma"/>
            <family val="2"/>
          </rPr>
          <t xml:space="preserve">
Travel allowance for Field worker who will travel with Communication coordinator or Sponsorship Coordinator in the time of disburshment and visit once a year him/herself and send the report to ADWAN.</t>
        </r>
      </text>
    </comment>
    <comment ref="D13" authorId="0">
      <text>
        <r>
          <rPr>
            <b/>
            <sz val="9"/>
            <color indexed="81"/>
            <rFont val="Tahoma"/>
            <family val="2"/>
          </rPr>
          <t>User:</t>
        </r>
        <r>
          <rPr>
            <sz val="9"/>
            <color indexed="81"/>
            <rFont val="Tahoma"/>
            <family val="2"/>
          </rPr>
          <t xml:space="preserve">
Food allowance for Field worker who will travel with Communication coordinator or Sponsorship Coordinator in the time of disburshment and visit once a year him/herself and send the report to ADWAN.</t>
        </r>
      </text>
    </comment>
    <comment ref="C14" authorId="0">
      <text>
        <r>
          <rPr>
            <b/>
            <sz val="9"/>
            <color indexed="81"/>
            <rFont val="Tahoma"/>
            <family val="2"/>
          </rPr>
          <t>User:</t>
        </r>
        <r>
          <rPr>
            <sz val="9"/>
            <color indexed="81"/>
            <rFont val="Tahoma"/>
            <family val="2"/>
          </rPr>
          <t xml:space="preserve">
Travel allowance for Communication coordinator or Sponsorship Coordinator who visit girls directly in the time of disburshment and visit once a year for monitoring and evaluation. </t>
        </r>
      </text>
    </comment>
    <comment ref="D14" authorId="0">
      <text>
        <r>
          <rPr>
            <b/>
            <sz val="9"/>
            <color indexed="81"/>
            <rFont val="Tahoma"/>
            <family val="2"/>
          </rPr>
          <t>User:</t>
        </r>
        <r>
          <rPr>
            <sz val="9"/>
            <color indexed="81"/>
            <rFont val="Tahoma"/>
            <family val="2"/>
          </rPr>
          <t xml:space="preserve">
Food allowance for Communication coordinator or Sponsorship Coordinator who visit girls directly in the time of disburshment and visit once a year for monitoring and evaluation. </t>
        </r>
      </text>
    </comment>
    <comment ref="D23" authorId="0">
      <text>
        <r>
          <rPr>
            <b/>
            <sz val="9"/>
            <color indexed="81"/>
            <rFont val="Tahoma"/>
            <family val="2"/>
          </rPr>
          <t>User:</t>
        </r>
        <r>
          <rPr>
            <sz val="9"/>
            <color indexed="81"/>
            <rFont val="Tahoma"/>
            <family val="2"/>
          </rPr>
          <t xml:space="preserve">
This ammount is for only admission at normal collage. The minimum requirement for a girl of normal village level's college or 10+2 is:
1. Admission    -  Rs.       5,000.00
2. Books         -  Rs.       3,000.00
3. Stationery   -  Rs.       2,000.00  (Less than 200 per month)
4. Dresses       -  Rs.       3,000.00  (Normol 2 pairs)
5. Monthly fee -  Rs.       6,000.00  (@ 500 per month)
</t>
        </r>
        <r>
          <rPr>
            <b/>
            <sz val="9"/>
            <color indexed="81"/>
            <rFont val="Tahoma"/>
            <family val="2"/>
          </rPr>
          <t>6. Total          -  Rs.  21,000.00  (per girl for a year)</t>
        </r>
        <r>
          <rPr>
            <sz val="9"/>
            <color indexed="81"/>
            <rFont val="Tahoma"/>
            <family val="2"/>
          </rPr>
          <t xml:space="preserve">
I think it would be real sponsorship amount if we can provide to needy girls for their higher study. It is not much amount if we have low number of girls but it will be high for more than 30 girls. But dijju we need to think and make a plan for comming next years. </t>
        </r>
      </text>
    </comment>
  </commentList>
</comments>
</file>

<file path=xl/sharedStrings.xml><?xml version="1.0" encoding="utf-8"?>
<sst xmlns="http://schemas.openxmlformats.org/spreadsheetml/2006/main" count="47" uniqueCount="44">
  <si>
    <t>Effort (%) on this project</t>
    <phoneticPr fontId="2" type="noConversion"/>
  </si>
  <si>
    <t>Kamal Babu Pariyar</t>
    <phoneticPr fontId="2" type="noConversion"/>
  </si>
  <si>
    <t>M &amp; E</t>
    <phoneticPr fontId="2" type="noConversion"/>
  </si>
  <si>
    <t>Field Workers</t>
    <phoneticPr fontId="2" type="noConversion"/>
  </si>
  <si>
    <t>Disbursement</t>
    <phoneticPr fontId="2" type="noConversion"/>
  </si>
  <si>
    <t>Communication Coordinator</t>
    <phoneticPr fontId="2" type="noConversion"/>
  </si>
  <si>
    <t>Reporting</t>
    <phoneticPr fontId="2" type="noConversion"/>
  </si>
  <si>
    <t>Field Workers</t>
    <phoneticPr fontId="2" type="noConversion"/>
  </si>
  <si>
    <t>AGF Amount</t>
    <phoneticPr fontId="2" type="noConversion"/>
  </si>
  <si>
    <t xml:space="preserve"> </t>
    <phoneticPr fontId="2" type="noConversion"/>
  </si>
  <si>
    <t>Indirect Cost at 15%</t>
    <phoneticPr fontId="2" type="noConversion"/>
  </si>
  <si>
    <t>Funds for 10+2</t>
    <phoneticPr fontId="2" type="noConversion"/>
  </si>
  <si>
    <t xml:space="preserve">Program Name: </t>
  </si>
  <si>
    <t>Location:</t>
  </si>
  <si>
    <t>Project Period:</t>
  </si>
  <si>
    <t>Current Year:</t>
  </si>
  <si>
    <t>Program Director:</t>
  </si>
  <si>
    <t>Personnel Compensation</t>
  </si>
  <si>
    <t>Role on Project</t>
  </si>
  <si>
    <t xml:space="preserve">Salary/Year </t>
  </si>
  <si>
    <t>Salary Requested</t>
  </si>
  <si>
    <t>Total</t>
  </si>
  <si>
    <t>Subtotal: Personnel Compensation</t>
  </si>
  <si>
    <t>Travel</t>
  </si>
  <si>
    <t>Name</t>
  </si>
  <si>
    <t>Meals</t>
  </si>
  <si>
    <t>Communication Coordinator</t>
  </si>
  <si>
    <t>Subtotal: Travel</t>
  </si>
  <si>
    <t>Supplies</t>
  </si>
  <si>
    <t>Receipt</t>
  </si>
  <si>
    <t>Pens</t>
  </si>
  <si>
    <t>phone charges</t>
  </si>
  <si>
    <t>Other/Misc</t>
  </si>
  <si>
    <t>Subtotal: Supplies</t>
  </si>
  <si>
    <t>Receipients</t>
  </si>
  <si>
    <t>Per student</t>
  </si>
  <si>
    <t># students</t>
  </si>
  <si>
    <t xml:space="preserve"> </t>
    <phoneticPr fontId="2" type="noConversion"/>
  </si>
  <si>
    <t>Subtotal: Reciepient Costs</t>
  </si>
  <si>
    <t xml:space="preserve"> </t>
  </si>
  <si>
    <t>Direct Costs:</t>
  </si>
  <si>
    <t>Total Projects Costs</t>
  </si>
  <si>
    <t>All Areas</t>
    <phoneticPr fontId="2" type="noConversion"/>
  </si>
  <si>
    <t>Kamal Babu Pariyar</t>
    <phoneticPr fontId="2" type="noConversion"/>
  </si>
</sst>
</file>

<file path=xl/styles.xml><?xml version="1.0" encoding="utf-8"?>
<styleSheet xmlns="http://schemas.openxmlformats.org/spreadsheetml/2006/main">
  <numFmts count="1">
    <numFmt numFmtId="43" formatCode="_(* #,##0.00_);_(* \(#,##0.00\);_(* &quot;-&quot;??_);_(@_)"/>
  </numFmts>
  <fonts count="11">
    <font>
      <sz val="10"/>
      <name val="Verdana"/>
    </font>
    <font>
      <sz val="10"/>
      <name val="Verdana"/>
    </font>
    <font>
      <sz val="8"/>
      <name val="Verdana"/>
    </font>
    <font>
      <b/>
      <sz val="9"/>
      <color indexed="81"/>
      <name val="Tahoma"/>
      <family val="2"/>
    </font>
    <font>
      <sz val="9"/>
      <color indexed="81"/>
      <name val="Tahoma"/>
      <family val="2"/>
    </font>
    <font>
      <sz val="14"/>
      <name val="Garamond"/>
      <family val="1"/>
    </font>
    <font>
      <b/>
      <sz val="14"/>
      <color indexed="8"/>
      <name val="Garamond"/>
    </font>
    <font>
      <sz val="14"/>
      <color indexed="8"/>
      <name val="Garamond"/>
    </font>
    <font>
      <b/>
      <u/>
      <sz val="14"/>
      <color indexed="8"/>
      <name val="Garamond"/>
    </font>
    <font>
      <b/>
      <i/>
      <sz val="14"/>
      <color indexed="8"/>
      <name val="Garamond"/>
    </font>
    <font>
      <i/>
      <sz val="14"/>
      <color indexed="8"/>
      <name val="Garamond"/>
    </font>
  </fonts>
  <fills count="2">
    <fill>
      <patternFill patternType="none"/>
    </fill>
    <fill>
      <patternFill patternType="gray125"/>
    </fill>
  </fills>
  <borders count="29">
    <border>
      <left/>
      <right/>
      <top/>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medium">
        <color indexed="64"/>
      </right>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s>
  <cellStyleXfs count="2">
    <xf numFmtId="0" fontId="0" fillId="0" borderId="0"/>
    <xf numFmtId="43" fontId="1" fillId="0" borderId="0" applyFont="0" applyFill="0" applyBorder="0" applyAlignment="0" applyProtection="0"/>
  </cellStyleXfs>
  <cellXfs count="75">
    <xf numFmtId="0" fontId="0" fillId="0" borderId="0" xfId="0"/>
    <xf numFmtId="0" fontId="5" fillId="0" borderId="0" xfId="0" applyFont="1"/>
    <xf numFmtId="0" fontId="6" fillId="0" borderId="22" xfId="0" applyNumberFormat="1" applyFont="1" applyFill="1" applyBorder="1" applyAlignment="1">
      <alignment horizontal="left" vertical="center" readingOrder="1"/>
    </xf>
    <xf numFmtId="0" fontId="7" fillId="0" borderId="15" xfId="0" applyNumberFormat="1" applyFont="1" applyFill="1" applyBorder="1" applyAlignment="1">
      <alignment horizontal="left" readingOrder="1"/>
    </xf>
    <xf numFmtId="0" fontId="7" fillId="0" borderId="16" xfId="0" applyNumberFormat="1" applyFont="1" applyFill="1" applyBorder="1" applyAlignment="1">
      <alignment horizontal="left" readingOrder="1"/>
    </xf>
    <xf numFmtId="0" fontId="7" fillId="0" borderId="16" xfId="0" applyNumberFormat="1" applyFont="1" applyFill="1" applyBorder="1" applyAlignment="1">
      <alignment horizontal="left" vertical="center" readingOrder="1"/>
    </xf>
    <xf numFmtId="0" fontId="7" fillId="0" borderId="19" xfId="0" applyNumberFormat="1" applyFont="1" applyFill="1" applyBorder="1" applyAlignment="1">
      <alignment horizontal="right" vertical="center" readingOrder="1"/>
    </xf>
    <xf numFmtId="0" fontId="6" fillId="0" borderId="17" xfId="0" applyNumberFormat="1" applyFont="1" applyFill="1" applyBorder="1" applyAlignment="1">
      <alignment vertical="center" readingOrder="1"/>
    </xf>
    <xf numFmtId="0" fontId="7" fillId="0" borderId="12" xfId="0" applyNumberFormat="1" applyFont="1" applyFill="1" applyBorder="1" applyAlignment="1">
      <alignment horizontal="left" readingOrder="1"/>
    </xf>
    <xf numFmtId="0" fontId="7" fillId="0" borderId="13" xfId="0" applyNumberFormat="1" applyFont="1" applyFill="1" applyBorder="1" applyAlignment="1">
      <alignment horizontal="center" readingOrder="1"/>
    </xf>
    <xf numFmtId="0" fontId="7" fillId="0" borderId="13" xfId="0" applyNumberFormat="1" applyFont="1" applyFill="1" applyBorder="1" applyAlignment="1">
      <alignment horizontal="center" vertical="center" readingOrder="1"/>
    </xf>
    <xf numFmtId="0" fontId="6" fillId="0" borderId="13" xfId="0" applyNumberFormat="1" applyFont="1" applyFill="1" applyBorder="1" applyAlignment="1">
      <alignment horizontal="center" vertical="center" readingOrder="1"/>
    </xf>
    <xf numFmtId="0" fontId="7" fillId="0" borderId="14" xfId="0" applyNumberFormat="1" applyFont="1" applyFill="1" applyBorder="1" applyAlignment="1">
      <alignment horizontal="right" vertical="center" readingOrder="1"/>
    </xf>
    <xf numFmtId="0" fontId="8" fillId="0" borderId="1" xfId="0" applyNumberFormat="1" applyFont="1" applyFill="1" applyBorder="1" applyAlignment="1">
      <alignment horizontal="left" vertical="center" wrapText="1" readingOrder="1"/>
    </xf>
    <xf numFmtId="0" fontId="6" fillId="0" borderId="2" xfId="0" applyNumberFormat="1" applyFont="1" applyFill="1" applyBorder="1" applyAlignment="1">
      <alignment horizontal="center" vertical="center" wrapText="1" readingOrder="1"/>
    </xf>
    <xf numFmtId="0" fontId="6" fillId="0" borderId="3" xfId="0" applyNumberFormat="1" applyFont="1" applyFill="1" applyBorder="1" applyAlignment="1">
      <alignment horizontal="center" vertical="center" wrapText="1" readingOrder="1"/>
    </xf>
    <xf numFmtId="0" fontId="6" fillId="0" borderId="11" xfId="0" applyNumberFormat="1" applyFont="1" applyFill="1" applyBorder="1" applyAlignment="1">
      <alignment horizontal="left" readingOrder="1"/>
    </xf>
    <xf numFmtId="0" fontId="7" fillId="0" borderId="9" xfId="0" applyNumberFormat="1" applyFont="1" applyFill="1" applyBorder="1" applyAlignment="1">
      <alignment horizontal="center" readingOrder="1"/>
    </xf>
    <xf numFmtId="43" fontId="7" fillId="0" borderId="9" xfId="1" applyFont="1" applyFill="1" applyBorder="1" applyAlignment="1">
      <alignment horizontal="center" vertical="center" readingOrder="1"/>
    </xf>
    <xf numFmtId="9" fontId="7" fillId="0" borderId="9" xfId="0" applyNumberFormat="1" applyFont="1" applyFill="1" applyBorder="1" applyAlignment="1">
      <alignment horizontal="center" vertical="center" readingOrder="1"/>
    </xf>
    <xf numFmtId="43" fontId="7" fillId="0" borderId="10" xfId="1" applyFont="1" applyFill="1" applyBorder="1" applyAlignment="1">
      <alignment horizontal="right" vertical="center" readingOrder="1"/>
    </xf>
    <xf numFmtId="0" fontId="7" fillId="0" borderId="11" xfId="0" applyNumberFormat="1" applyFont="1" applyFill="1" applyBorder="1" applyAlignment="1">
      <alignment horizontal="left" readingOrder="1"/>
    </xf>
    <xf numFmtId="0" fontId="9" fillId="0" borderId="4" xfId="0" applyNumberFormat="1" applyFont="1" applyFill="1" applyBorder="1" applyAlignment="1">
      <alignment horizontal="left" readingOrder="1"/>
    </xf>
    <xf numFmtId="0" fontId="6" fillId="0" borderId="5" xfId="0" applyNumberFormat="1" applyFont="1" applyFill="1" applyBorder="1" applyAlignment="1">
      <alignment horizontal="center" readingOrder="1"/>
    </xf>
    <xf numFmtId="0" fontId="6" fillId="0" borderId="5" xfId="0" applyNumberFormat="1" applyFont="1" applyFill="1" applyBorder="1" applyAlignment="1">
      <alignment horizontal="center" vertical="center" readingOrder="1"/>
    </xf>
    <xf numFmtId="43" fontId="6" fillId="0" borderId="6" xfId="1" applyFont="1" applyFill="1" applyBorder="1" applyAlignment="1">
      <alignment horizontal="right" vertical="center" readingOrder="1"/>
    </xf>
    <xf numFmtId="0" fontId="8" fillId="0" borderId="1" xfId="0" applyNumberFormat="1" applyFont="1" applyFill="1" applyBorder="1" applyAlignment="1">
      <alignment horizontal="left" readingOrder="1"/>
    </xf>
    <xf numFmtId="0" fontId="6" fillId="0" borderId="2" xfId="0" applyNumberFormat="1" applyFont="1" applyFill="1" applyBorder="1" applyAlignment="1">
      <alignment horizontal="center" readingOrder="1"/>
    </xf>
    <xf numFmtId="0" fontId="6" fillId="0" borderId="2" xfId="0" applyNumberFormat="1" applyFont="1" applyFill="1" applyBorder="1" applyAlignment="1">
      <alignment horizontal="center" vertical="center" readingOrder="1"/>
    </xf>
    <xf numFmtId="0" fontId="6" fillId="0" borderId="3" xfId="1" applyNumberFormat="1" applyFont="1" applyFill="1" applyBorder="1" applyAlignment="1">
      <alignment horizontal="right" vertical="center" readingOrder="1"/>
    </xf>
    <xf numFmtId="0" fontId="6" fillId="0" borderId="9" xfId="0" applyNumberFormat="1" applyFont="1" applyFill="1" applyBorder="1" applyAlignment="1">
      <alignment horizontal="center" wrapText="1" readingOrder="1"/>
    </xf>
    <xf numFmtId="0" fontId="6" fillId="0" borderId="9" xfId="0" applyNumberFormat="1" applyFont="1" applyFill="1" applyBorder="1" applyAlignment="1">
      <alignment horizontal="center" vertical="center" readingOrder="1"/>
    </xf>
    <xf numFmtId="0" fontId="6" fillId="0" borderId="10" xfId="1" applyNumberFormat="1" applyFont="1" applyFill="1" applyBorder="1" applyAlignment="1">
      <alignment horizontal="right" vertical="center" wrapText="1" readingOrder="1"/>
    </xf>
    <xf numFmtId="43" fontId="7" fillId="0" borderId="9" xfId="1" applyFont="1" applyFill="1" applyBorder="1" applyAlignment="1">
      <alignment horizontal="center" readingOrder="1"/>
    </xf>
    <xf numFmtId="0" fontId="7" fillId="0" borderId="7" xfId="0" applyNumberFormat="1" applyFont="1" applyFill="1" applyBorder="1" applyAlignment="1">
      <alignment horizontal="left" readingOrder="1"/>
    </xf>
    <xf numFmtId="43" fontId="7" fillId="0" borderId="8" xfId="1" applyFont="1" applyFill="1" applyBorder="1" applyAlignment="1">
      <alignment horizontal="center" readingOrder="1"/>
    </xf>
    <xf numFmtId="43" fontId="7" fillId="0" borderId="8" xfId="1" applyFont="1" applyFill="1" applyBorder="1" applyAlignment="1">
      <alignment horizontal="center" vertical="center" readingOrder="1"/>
    </xf>
    <xf numFmtId="43" fontId="6" fillId="0" borderId="5" xfId="1" applyFont="1" applyFill="1" applyBorder="1" applyAlignment="1">
      <alignment horizontal="center" readingOrder="1"/>
    </xf>
    <xf numFmtId="43" fontId="6" fillId="0" borderId="5" xfId="1" applyFont="1" applyFill="1" applyBorder="1" applyAlignment="1">
      <alignment horizontal="center" vertical="center" readingOrder="1"/>
    </xf>
    <xf numFmtId="0" fontId="9" fillId="0" borderId="2" xfId="1" applyNumberFormat="1" applyFont="1" applyFill="1" applyBorder="1" applyAlignment="1">
      <alignment horizontal="center" readingOrder="1"/>
    </xf>
    <xf numFmtId="0" fontId="9" fillId="0" borderId="2" xfId="1" applyNumberFormat="1" applyFont="1" applyFill="1" applyBorder="1" applyAlignment="1">
      <alignment horizontal="center" vertical="center" readingOrder="1"/>
    </xf>
    <xf numFmtId="0" fontId="9" fillId="0" borderId="2" xfId="0" applyNumberFormat="1" applyFont="1" applyFill="1" applyBorder="1" applyAlignment="1">
      <alignment horizontal="center" vertical="center" readingOrder="1"/>
    </xf>
    <xf numFmtId="0" fontId="9" fillId="0" borderId="3" xfId="1" applyNumberFormat="1" applyFont="1" applyFill="1" applyBorder="1" applyAlignment="1">
      <alignment horizontal="right" vertical="center" readingOrder="1"/>
    </xf>
    <xf numFmtId="0" fontId="6" fillId="0" borderId="9" xfId="1" applyNumberFormat="1" applyFont="1" applyFill="1" applyBorder="1" applyAlignment="1">
      <alignment horizontal="center" readingOrder="1"/>
    </xf>
    <xf numFmtId="0" fontId="6" fillId="0" borderId="9" xfId="1" applyNumberFormat="1" applyFont="1" applyFill="1" applyBorder="1" applyAlignment="1">
      <alignment horizontal="center" vertical="center" readingOrder="1"/>
    </xf>
    <xf numFmtId="0" fontId="7" fillId="0" borderId="9" xfId="1" applyNumberFormat="1" applyFont="1" applyFill="1" applyBorder="1" applyAlignment="1">
      <alignment horizontal="center" readingOrder="1"/>
    </xf>
    <xf numFmtId="0" fontId="6" fillId="0" borderId="8" xfId="1" applyNumberFormat="1" applyFont="1" applyFill="1" applyBorder="1" applyAlignment="1">
      <alignment horizontal="center" readingOrder="1"/>
    </xf>
    <xf numFmtId="0" fontId="6" fillId="0" borderId="8" xfId="1" applyNumberFormat="1" applyFont="1" applyFill="1" applyBorder="1" applyAlignment="1">
      <alignment horizontal="center" vertical="center" readingOrder="1"/>
    </xf>
    <xf numFmtId="0" fontId="6" fillId="0" borderId="8" xfId="0" applyNumberFormat="1" applyFont="1" applyFill="1" applyBorder="1" applyAlignment="1">
      <alignment horizontal="center" vertical="center" readingOrder="1"/>
    </xf>
    <xf numFmtId="0" fontId="6" fillId="0" borderId="5" xfId="1" applyNumberFormat="1" applyFont="1" applyFill="1" applyBorder="1" applyAlignment="1">
      <alignment horizontal="center" readingOrder="1"/>
    </xf>
    <xf numFmtId="0" fontId="6" fillId="0" borderId="5" xfId="1" applyNumberFormat="1" applyFont="1" applyFill="1" applyBorder="1" applyAlignment="1">
      <alignment horizontal="center" vertical="center" readingOrder="1"/>
    </xf>
    <xf numFmtId="0" fontId="8" fillId="0" borderId="1" xfId="0" applyNumberFormat="1" applyFont="1" applyFill="1" applyBorder="1" applyAlignment="1">
      <alignment horizontal="left" vertical="center" readingOrder="1"/>
    </xf>
    <xf numFmtId="0" fontId="6" fillId="0" borderId="2" xfId="1" applyNumberFormat="1" applyFont="1" applyFill="1" applyBorder="1" applyAlignment="1">
      <alignment horizontal="center" readingOrder="1"/>
    </xf>
    <xf numFmtId="0" fontId="6" fillId="0" borderId="2" xfId="1" applyNumberFormat="1" applyFont="1" applyFill="1" applyBorder="1" applyAlignment="1">
      <alignment horizontal="center" vertical="center" readingOrder="1"/>
    </xf>
    <xf numFmtId="0" fontId="9" fillId="0" borderId="11" xfId="0" applyNumberFormat="1" applyFont="1" applyFill="1" applyBorder="1" applyAlignment="1">
      <alignment horizontal="left" readingOrder="1"/>
    </xf>
    <xf numFmtId="0" fontId="6" fillId="0" borderId="9" xfId="1" applyNumberFormat="1" applyFont="1" applyFill="1" applyBorder="1" applyAlignment="1">
      <alignment horizontal="center" wrapText="1" readingOrder="1"/>
    </xf>
    <xf numFmtId="0" fontId="7" fillId="0" borderId="9" xfId="1" applyNumberFormat="1" applyFont="1" applyFill="1" applyBorder="1" applyAlignment="1">
      <alignment horizontal="center" vertical="center" readingOrder="1"/>
    </xf>
    <xf numFmtId="43" fontId="6" fillId="0" borderId="10" xfId="1" applyFont="1" applyFill="1" applyBorder="1" applyAlignment="1">
      <alignment horizontal="right" vertical="center" readingOrder="1"/>
    </xf>
    <xf numFmtId="0" fontId="10" fillId="0" borderId="11" xfId="0" applyNumberFormat="1" applyFont="1" applyFill="1" applyBorder="1" applyAlignment="1">
      <alignment horizontal="left" wrapText="1" readingOrder="1"/>
    </xf>
    <xf numFmtId="0" fontId="7" fillId="0" borderId="9" xfId="0" applyNumberFormat="1" applyFont="1" applyFill="1" applyBorder="1" applyAlignment="1">
      <alignment horizontal="center" vertical="center" readingOrder="1"/>
    </xf>
    <xf numFmtId="0" fontId="6" fillId="0" borderId="9" xfId="1" applyNumberFormat="1" applyFont="1" applyFill="1" applyBorder="1" applyAlignment="1">
      <alignment horizontal="center" vertical="center" wrapText="1" readingOrder="1"/>
    </xf>
    <xf numFmtId="0" fontId="10" fillId="0" borderId="7" xfId="0" applyNumberFormat="1" applyFont="1" applyFill="1" applyBorder="1" applyAlignment="1">
      <alignment horizontal="left" readingOrder="1"/>
    </xf>
    <xf numFmtId="9" fontId="7" fillId="0" borderId="8" xfId="1" applyNumberFormat="1" applyFont="1" applyFill="1" applyBorder="1" applyAlignment="1">
      <alignment horizontal="center" readingOrder="1"/>
    </xf>
    <xf numFmtId="43" fontId="7" fillId="0" borderId="28" xfId="1" applyFont="1" applyFill="1" applyBorder="1" applyAlignment="1">
      <alignment horizontal="right" vertical="center" readingOrder="1"/>
    </xf>
    <xf numFmtId="0" fontId="9" fillId="0" borderId="22" xfId="0" applyNumberFormat="1" applyFont="1" applyFill="1" applyBorder="1" applyAlignment="1">
      <alignment horizontal="left" vertical="center" readingOrder="1"/>
    </xf>
    <xf numFmtId="0" fontId="6" fillId="0" borderId="26" xfId="1" applyNumberFormat="1" applyFont="1" applyFill="1" applyBorder="1" applyAlignment="1">
      <alignment horizontal="center" vertical="center" readingOrder="1"/>
    </xf>
    <xf numFmtId="0" fontId="6" fillId="0" borderId="26" xfId="0" applyNumberFormat="1" applyFont="1" applyFill="1" applyBorder="1" applyAlignment="1">
      <alignment horizontal="center" vertical="center" readingOrder="1"/>
    </xf>
    <xf numFmtId="43" fontId="6" fillId="0" borderId="27" xfId="1" applyFont="1" applyFill="1" applyBorder="1" applyAlignment="1">
      <alignment horizontal="right" vertical="center" readingOrder="1"/>
    </xf>
    <xf numFmtId="0" fontId="6" fillId="0" borderId="23" xfId="0" applyNumberFormat="1" applyFont="1" applyFill="1" applyBorder="1" applyAlignment="1">
      <alignment horizontal="center" vertical="center" readingOrder="1"/>
    </xf>
    <xf numFmtId="0" fontId="6" fillId="0" borderId="24" xfId="0" applyNumberFormat="1" applyFont="1" applyFill="1" applyBorder="1" applyAlignment="1">
      <alignment horizontal="center" vertical="center" readingOrder="1"/>
    </xf>
    <xf numFmtId="0" fontId="6" fillId="0" borderId="25" xfId="0" applyNumberFormat="1" applyFont="1" applyFill="1" applyBorder="1" applyAlignment="1">
      <alignment horizontal="center" vertical="center" readingOrder="1"/>
    </xf>
    <xf numFmtId="0" fontId="7" fillId="0" borderId="20" xfId="0" applyNumberFormat="1" applyFont="1" applyFill="1" applyBorder="1" applyAlignment="1">
      <alignment horizontal="right" vertical="center" readingOrder="1"/>
    </xf>
    <xf numFmtId="0" fontId="7" fillId="0" borderId="21" xfId="0" applyNumberFormat="1" applyFont="1" applyFill="1" applyBorder="1" applyAlignment="1">
      <alignment horizontal="right" vertical="center" readingOrder="1"/>
    </xf>
    <xf numFmtId="0" fontId="7" fillId="0" borderId="17" xfId="0" applyNumberFormat="1" applyFont="1" applyFill="1" applyBorder="1" applyAlignment="1">
      <alignment horizontal="right" vertical="center" readingOrder="1"/>
    </xf>
    <xf numFmtId="0" fontId="7" fillId="0" borderId="18" xfId="0" applyNumberFormat="1" applyFont="1" applyFill="1" applyBorder="1" applyAlignment="1">
      <alignment horizontal="right" vertical="center" readingOrder="1"/>
    </xf>
  </cellXfs>
  <cellStyles count="2">
    <cellStyle name="Comma" xfId="1" builtinId="3"/>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B1:G28"/>
  <sheetViews>
    <sheetView tabSelected="1" topLeftCell="A6" workbookViewId="0">
      <selection activeCell="G26" sqref="G26"/>
    </sheetView>
  </sheetViews>
  <sheetFormatPr defaultColWidth="10.75" defaultRowHeight="18.75"/>
  <cols>
    <col min="1" max="1" width="6.25" style="1" customWidth="1"/>
    <col min="2" max="2" width="37" style="1" customWidth="1"/>
    <col min="3" max="3" width="14.375" style="1" customWidth="1"/>
    <col min="4" max="4" width="17.5" style="1" customWidth="1"/>
    <col min="5" max="5" width="28.75" style="1" customWidth="1"/>
    <col min="6" max="6" width="21.75" style="1" customWidth="1"/>
    <col min="7" max="7" width="17.5" style="1" customWidth="1"/>
    <col min="8" max="16384" width="10.75" style="1"/>
  </cols>
  <sheetData>
    <row r="1" spans="2:7" ht="19.5" thickBot="1"/>
    <row r="2" spans="2:7" ht="19.5" thickBot="1">
      <c r="B2" s="2" t="s">
        <v>12</v>
      </c>
      <c r="C2" s="68" t="s">
        <v>11</v>
      </c>
      <c r="D2" s="69"/>
      <c r="E2" s="69"/>
      <c r="F2" s="69"/>
      <c r="G2" s="70"/>
    </row>
    <row r="3" spans="2:7">
      <c r="B3" s="3" t="s">
        <v>13</v>
      </c>
      <c r="C3" s="4" t="s">
        <v>42</v>
      </c>
      <c r="D3" s="71" t="s">
        <v>14</v>
      </c>
      <c r="E3" s="72"/>
      <c r="F3" s="5">
        <v>2014</v>
      </c>
      <c r="G3" s="6"/>
    </row>
    <row r="4" spans="2:7">
      <c r="B4" s="3" t="s">
        <v>15</v>
      </c>
      <c r="C4" s="4">
        <v>2013</v>
      </c>
      <c r="D4" s="73" t="s">
        <v>16</v>
      </c>
      <c r="E4" s="74"/>
      <c r="F4" s="7" t="s">
        <v>43</v>
      </c>
      <c r="G4" s="6"/>
    </row>
    <row r="5" spans="2:7" ht="19.5" thickBot="1">
      <c r="B5" s="8"/>
      <c r="C5" s="9"/>
      <c r="D5" s="10"/>
      <c r="E5" s="11"/>
      <c r="F5" s="11"/>
      <c r="G5" s="12"/>
    </row>
    <row r="6" spans="2:7" ht="37.5">
      <c r="B6" s="13" t="s">
        <v>17</v>
      </c>
      <c r="C6" s="14" t="s">
        <v>18</v>
      </c>
      <c r="D6" s="14" t="s">
        <v>19</v>
      </c>
      <c r="E6" s="14" t="s">
        <v>0</v>
      </c>
      <c r="F6" s="14" t="s">
        <v>20</v>
      </c>
      <c r="G6" s="15" t="s">
        <v>21</v>
      </c>
    </row>
    <row r="7" spans="2:7">
      <c r="B7" s="16" t="s">
        <v>1</v>
      </c>
      <c r="C7" s="17" t="s">
        <v>2</v>
      </c>
      <c r="D7" s="18">
        <f>40000*13</f>
        <v>520000</v>
      </c>
      <c r="E7" s="19">
        <v>0.02</v>
      </c>
      <c r="F7" s="18">
        <f>D7*E7</f>
        <v>10400</v>
      </c>
      <c r="G7" s="20">
        <f>F7</f>
        <v>10400</v>
      </c>
    </row>
    <row r="8" spans="2:7">
      <c r="B8" s="21" t="s">
        <v>3</v>
      </c>
      <c r="C8" s="17" t="s">
        <v>4</v>
      </c>
      <c r="D8" s="18">
        <f>13*9000*8</f>
        <v>936000</v>
      </c>
      <c r="E8" s="19">
        <v>0.02</v>
      </c>
      <c r="F8" s="18">
        <f t="shared" ref="F8:F9" si="0">D8*E8</f>
        <v>18720</v>
      </c>
      <c r="G8" s="20">
        <f t="shared" ref="G8:G9" si="1">F8</f>
        <v>18720</v>
      </c>
    </row>
    <row r="9" spans="2:7">
      <c r="B9" s="21" t="s">
        <v>5</v>
      </c>
      <c r="C9" s="17" t="s">
        <v>6</v>
      </c>
      <c r="D9" s="18">
        <f>3000*100</f>
        <v>300000</v>
      </c>
      <c r="E9" s="19">
        <v>0.05</v>
      </c>
      <c r="F9" s="18">
        <f t="shared" si="0"/>
        <v>15000</v>
      </c>
      <c r="G9" s="20">
        <f t="shared" si="1"/>
        <v>15000</v>
      </c>
    </row>
    <row r="10" spans="2:7" ht="19.5" thickBot="1">
      <c r="B10" s="22" t="s">
        <v>22</v>
      </c>
      <c r="C10" s="23"/>
      <c r="D10" s="24"/>
      <c r="E10" s="24"/>
      <c r="F10" s="24"/>
      <c r="G10" s="25">
        <f>SUM(G7:G9)</f>
        <v>44120</v>
      </c>
    </row>
    <row r="11" spans="2:7">
      <c r="B11" s="26" t="s">
        <v>23</v>
      </c>
      <c r="C11" s="27"/>
      <c r="D11" s="28"/>
      <c r="E11" s="28"/>
      <c r="F11" s="28"/>
      <c r="G11" s="29"/>
    </row>
    <row r="12" spans="2:7">
      <c r="B12" s="16" t="s">
        <v>24</v>
      </c>
      <c r="C12" s="30" t="s">
        <v>23</v>
      </c>
      <c r="D12" s="31" t="s">
        <v>25</v>
      </c>
      <c r="E12" s="31"/>
      <c r="F12" s="31"/>
      <c r="G12" s="32"/>
    </row>
    <row r="13" spans="2:7">
      <c r="B13" s="21" t="s">
        <v>7</v>
      </c>
      <c r="C13" s="33">
        <f>12*7*100</f>
        <v>8400</v>
      </c>
      <c r="D13" s="18">
        <f>C13</f>
        <v>8400</v>
      </c>
      <c r="E13" s="18">
        <v>0</v>
      </c>
      <c r="F13" s="18">
        <v>0</v>
      </c>
      <c r="G13" s="20">
        <f t="shared" ref="G13:G14" si="2">SUM(C13:F13)</f>
        <v>16800</v>
      </c>
    </row>
    <row r="14" spans="2:7">
      <c r="B14" s="34" t="s">
        <v>26</v>
      </c>
      <c r="C14" s="35">
        <f>50*101</f>
        <v>5050</v>
      </c>
      <c r="D14" s="36">
        <f>C14</f>
        <v>5050</v>
      </c>
      <c r="E14" s="18">
        <v>0</v>
      </c>
      <c r="F14" s="18">
        <v>0</v>
      </c>
      <c r="G14" s="20">
        <f t="shared" si="2"/>
        <v>10100</v>
      </c>
    </row>
    <row r="15" spans="2:7" ht="19.5" thickBot="1">
      <c r="B15" s="22" t="s">
        <v>27</v>
      </c>
      <c r="C15" s="37"/>
      <c r="D15" s="38"/>
      <c r="E15" s="38"/>
      <c r="F15" s="38"/>
      <c r="G15" s="25">
        <f>SUM(G13:G14)</f>
        <v>26900</v>
      </c>
    </row>
    <row r="16" spans="2:7">
      <c r="B16" s="26" t="s">
        <v>28</v>
      </c>
      <c r="C16" s="39"/>
      <c r="D16" s="40"/>
      <c r="E16" s="40"/>
      <c r="F16" s="41"/>
      <c r="G16" s="42"/>
    </row>
    <row r="17" spans="2:7">
      <c r="B17" s="21" t="s">
        <v>29</v>
      </c>
      <c r="C17" s="43"/>
      <c r="D17" s="44"/>
      <c r="E17" s="44"/>
      <c r="F17" s="31"/>
      <c r="G17" s="20">
        <v>1000</v>
      </c>
    </row>
    <row r="18" spans="2:7">
      <c r="B18" s="21" t="s">
        <v>30</v>
      </c>
      <c r="C18" s="43"/>
      <c r="D18" s="44"/>
      <c r="E18" s="44"/>
      <c r="F18" s="31"/>
      <c r="G18" s="20">
        <v>500</v>
      </c>
    </row>
    <row r="19" spans="2:7">
      <c r="B19" s="21" t="s">
        <v>31</v>
      </c>
      <c r="C19" s="45"/>
      <c r="D19" s="44"/>
      <c r="E19" s="44"/>
      <c r="F19" s="31"/>
      <c r="G19" s="20">
        <v>1000</v>
      </c>
    </row>
    <row r="20" spans="2:7">
      <c r="B20" s="34" t="s">
        <v>32</v>
      </c>
      <c r="C20" s="46"/>
      <c r="D20" s="47"/>
      <c r="E20" s="47"/>
      <c r="F20" s="48"/>
      <c r="G20" s="20">
        <v>1000</v>
      </c>
    </row>
    <row r="21" spans="2:7" ht="19.5" thickBot="1">
      <c r="B21" s="22" t="s">
        <v>33</v>
      </c>
      <c r="C21" s="49"/>
      <c r="D21" s="50"/>
      <c r="E21" s="50"/>
      <c r="F21" s="24"/>
      <c r="G21" s="25">
        <f>SUM(G17:G20)</f>
        <v>3500</v>
      </c>
    </row>
    <row r="22" spans="2:7">
      <c r="B22" s="51" t="s">
        <v>34</v>
      </c>
      <c r="C22" s="52"/>
      <c r="D22" s="53" t="s">
        <v>35</v>
      </c>
      <c r="E22" s="53" t="s">
        <v>36</v>
      </c>
      <c r="F22" s="28"/>
      <c r="G22" s="29"/>
    </row>
    <row r="23" spans="2:7">
      <c r="B23" s="54" t="s">
        <v>8</v>
      </c>
      <c r="C23" s="55" t="s">
        <v>37</v>
      </c>
      <c r="D23" s="18">
        <v>10000</v>
      </c>
      <c r="E23" s="56">
        <v>33</v>
      </c>
      <c r="F23" s="31"/>
      <c r="G23" s="57">
        <f>E23*D23</f>
        <v>330000</v>
      </c>
    </row>
    <row r="24" spans="2:7">
      <c r="B24" s="58" t="s">
        <v>9</v>
      </c>
      <c r="C24" s="45" t="s">
        <v>9</v>
      </c>
      <c r="D24" s="56"/>
      <c r="E24" s="56"/>
      <c r="F24" s="59"/>
      <c r="G24" s="57"/>
    </row>
    <row r="25" spans="2:7">
      <c r="B25" s="54" t="s">
        <v>38</v>
      </c>
      <c r="C25" s="45"/>
      <c r="D25" s="56" t="s">
        <v>39</v>
      </c>
      <c r="E25" s="56" t="s">
        <v>39</v>
      </c>
      <c r="F25" s="59"/>
      <c r="G25" s="57">
        <f>G23</f>
        <v>330000</v>
      </c>
    </row>
    <row r="26" spans="2:7">
      <c r="B26" s="54" t="s">
        <v>40</v>
      </c>
      <c r="C26" s="43"/>
      <c r="D26" s="44"/>
      <c r="E26" s="60"/>
      <c r="F26" s="31"/>
      <c r="G26" s="57">
        <f>G25+G15+G10</f>
        <v>401020</v>
      </c>
    </row>
    <row r="27" spans="2:7" ht="19.5" thickBot="1">
      <c r="B27" s="61" t="s">
        <v>10</v>
      </c>
      <c r="C27" s="62">
        <v>0.15</v>
      </c>
      <c r="D27" s="47"/>
      <c r="E27" s="47"/>
      <c r="F27" s="48"/>
      <c r="G27" s="63">
        <f>G26*C27</f>
        <v>60153</v>
      </c>
    </row>
    <row r="28" spans="2:7" ht="19.5" thickBot="1">
      <c r="B28" s="64" t="s">
        <v>41</v>
      </c>
      <c r="C28" s="65"/>
      <c r="D28" s="65"/>
      <c r="E28" s="65"/>
      <c r="F28" s="66"/>
      <c r="G28" s="67">
        <f>SUM(G26:G27)</f>
        <v>461173</v>
      </c>
    </row>
  </sheetData>
  <mergeCells count="3">
    <mergeCell ref="C2:G2"/>
    <mergeCell ref="D3:E3"/>
    <mergeCell ref="D4:E4"/>
  </mergeCells>
  <phoneticPr fontId="2" type="noConversion"/>
  <pageMargins left="0.75" right="0.75" top="1" bottom="1" header="0.5" footer="0.5"/>
  <pageSetup orientation="portrait" horizontalDpi="4294967292" verticalDpi="4294967292"/>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Kasell</dc:creator>
  <cp:lastModifiedBy>Daryl</cp:lastModifiedBy>
  <dcterms:created xsi:type="dcterms:W3CDTF">2014-03-16T01:44:12Z</dcterms:created>
  <dcterms:modified xsi:type="dcterms:W3CDTF">2014-03-18T14:00:16Z</dcterms:modified>
</cp:coreProperties>
</file>