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7965" activeTab="0"/>
  </bookViews>
  <sheets>
    <sheet name="Budget in US Dollar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<sst xmlns="http://schemas.openxmlformats.org/spreadsheetml/2006/main" count="58" uniqueCount="58">
  <si>
    <t>Operations</t>
  </si>
  <si>
    <t>S#</t>
  </si>
  <si>
    <t xml:space="preserve">Description </t>
  </si>
  <si>
    <t>No.</t>
  </si>
  <si>
    <t>Months</t>
  </si>
  <si>
    <t>Staff &amp; Personnel</t>
  </si>
  <si>
    <t>Office Rent</t>
  </si>
  <si>
    <t>Utilities [ Electricity and Gas]</t>
  </si>
  <si>
    <t>Communication[ Telephone, Fax, email, letters]</t>
  </si>
  <si>
    <t>Office Equipment (Computer, Printer, Fax Machine)</t>
  </si>
  <si>
    <t>Program Activities (Direct Cost)</t>
  </si>
  <si>
    <t>Monitoring, Evaluation, Audit</t>
  </si>
  <si>
    <t xml:space="preserve">Project Officer </t>
  </si>
  <si>
    <t>Project Audit</t>
  </si>
  <si>
    <t>"Sughar Women Centers"</t>
  </si>
  <si>
    <t xml:space="preserve">Creation and Publishing of 6 Month Course Cycle Module for Centers </t>
  </si>
  <si>
    <t>Purchase of Embroidery Product Raw Material for each month of Center</t>
  </si>
  <si>
    <t>Budget 2013-2014</t>
  </si>
  <si>
    <t>Cost of Product Marketing and Sells (shipping around Pakistan+posters+participation in exhibitions)</t>
  </si>
  <si>
    <t>Estimated Cost Per Center           28,213 USD</t>
  </si>
  <si>
    <t xml:space="preserve">Total in USD  </t>
  </si>
  <si>
    <t>Amount in PKR</t>
  </si>
  <si>
    <t>Amount in USD</t>
  </si>
  <si>
    <t xml:space="preserve">Finance Officer </t>
  </si>
  <si>
    <t xml:space="preserve">Logistic/ Admin Officer </t>
  </si>
  <si>
    <t xml:space="preserve">Supplies and Stationary </t>
  </si>
  <si>
    <t>Conduct Baseline survey of the target area</t>
  </si>
  <si>
    <t xml:space="preserve">Purchase of Adult Literacy books for 165 women beneficiaries </t>
  </si>
  <si>
    <t>Equipment for Office</t>
  </si>
  <si>
    <t>Printing and handing over of TOT Participant books to 30 beneficiaries</t>
  </si>
  <si>
    <t xml:space="preserve">Purchase Sewing and Finishing Machines for Centers </t>
  </si>
  <si>
    <t xml:space="preserve">Vehicle and POL for fields visits and market visits </t>
  </si>
  <si>
    <t xml:space="preserve">Creation and Printing of 156 Beneficiary selection forms </t>
  </si>
  <si>
    <t>Collect and Publish Tribal Stories and fables in a booklet (1000 copies)</t>
  </si>
  <si>
    <t>Prepare CDs of Tribal Folk Songs (1000 copies)</t>
  </si>
  <si>
    <t xml:space="preserve">Engage Social mobilizers to mobilize local communities in 5 villages </t>
  </si>
  <si>
    <t>Conduct a 10 day TOT in Karachi for the selected 15 women local facilitators</t>
  </si>
  <si>
    <t xml:space="preserve">Establishment of 5 Sughar Centers in the 5 villages </t>
  </si>
  <si>
    <t>Create sign boards for the Sughar Centers in each village</t>
  </si>
  <si>
    <t>Purchase solar lanterns for Sughar Centers to enable women gatherings in the evenings</t>
  </si>
  <si>
    <t>Organize monthly community gatherings (of men and women together) in the Sughar Centers</t>
  </si>
  <si>
    <t>Graduation Ceremony and Provision of Material and Euipment to launch Primary Production Units (Household businesses) to 5 women per village (Each of 5 women then will hire 7 more women in their business)</t>
  </si>
  <si>
    <t>Organize cricket tournament in each village to raise awareness on the importnace of women rights in Islam</t>
  </si>
  <si>
    <t xml:space="preserve">Organize market visits of PPU heads to connect them with retailers </t>
  </si>
  <si>
    <t>Engage 3 local faciliators in each village to run the 6 month course cycle</t>
  </si>
  <si>
    <t>Arrange visit of 15 local facilitators to a Market in Karachi after TOT</t>
  </si>
  <si>
    <t xml:space="preserve">Faciliate Fashion Designer visits to the 5 Centes to provide product design and quality guidence </t>
  </si>
  <si>
    <t xml:space="preserve">Organize a national level conference on promoting women entrepreneurship in Pakistan to fight Violence against women </t>
  </si>
  <si>
    <t xml:space="preserve">Organize Village Organization Management Trainings for VO office bearers    </t>
  </si>
  <si>
    <t>Facilitate the registration of the society with Sindh Government</t>
  </si>
  <si>
    <t>Organize Cooperative Society Management training for key office bearers of FCS</t>
  </si>
  <si>
    <t xml:space="preserve">Establish Rural Women Cooperative Society [FCS] office </t>
  </si>
  <si>
    <t xml:space="preserve">Mobilization meetings for mobilization and organization of men and women in the 5 villages </t>
  </si>
  <si>
    <t xml:space="preserve">Facilitate the local communities in launching Village Organizations [VOs] </t>
  </si>
  <si>
    <t>Organize grand Rural Women Cooperative Society launching event to combine the 5 Vos in one Cooperative Society</t>
  </si>
  <si>
    <t xml:space="preserve">Purchase of supplies and equipment (mat, cooler, fans, stationary, sewing tools and others) to Launch the Women learning and Skills Centers </t>
  </si>
  <si>
    <t>Facilitate external organization trainer visits to the 5 Centers to provide learning sessions to women</t>
  </si>
  <si>
    <t>Cost of a Fashion Store per month for Sughar products in Karachi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</si>
</sst>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</numFmts>
  <fonts count="51">
    <font>
      <sz val="10"/>
      <name val="Arial"/>
      <family val="0"/>
    </font>
    <font>
      <b/>
      <sz val="9"/>
      <name val="Times New Roman"/>
      <family val="1"/>
    </font>
    <font>
      <b/>
      <sz val="9"/>
      <color indexed="9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>
        <color theme="1"/>
      </top>
      <bottom style="thin">
        <color theme="1"/>
      </bottom>
    </border>
    <border>
      <left style="medium"/>
      <right>
        <color indexed="63"/>
      </right>
      <top style="thin">
        <color theme="1"/>
      </top>
      <bottom>
        <color indexed="63"/>
      </bottom>
    </border>
    <border>
      <left style="medium"/>
      <right>
        <color indexed="63"/>
      </right>
      <top style="thin">
        <color theme="1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>
        <color theme="1"/>
      </bottom>
    </border>
    <border>
      <left style="medium"/>
      <right>
        <color indexed="63"/>
      </right>
      <top style="medium"/>
      <bottom style="thin">
        <color theme="1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vertical="justify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3" fontId="3" fillId="0" borderId="10" xfId="0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 horizontal="center" vertical="justify" wrapText="1"/>
    </xf>
    <xf numFmtId="0" fontId="3" fillId="0" borderId="10" xfId="0" applyFont="1" applyBorder="1" applyAlignment="1">
      <alignment vertical="justify" wrapText="1"/>
    </xf>
    <xf numFmtId="0" fontId="5" fillId="0" borderId="0" xfId="0" applyFont="1" applyAlignment="1">
      <alignment vertical="justify"/>
    </xf>
    <xf numFmtId="3" fontId="2" fillId="33" borderId="0" xfId="0" applyNumberFormat="1" applyFont="1" applyFill="1" applyBorder="1" applyAlignment="1">
      <alignment horizontal="right" vertical="top" wrapText="1"/>
    </xf>
    <xf numFmtId="0" fontId="4" fillId="33" borderId="11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horizontal="right" vertical="top" wrapText="1"/>
    </xf>
    <xf numFmtId="3" fontId="3" fillId="0" borderId="10" xfId="0" applyNumberFormat="1" applyFont="1" applyBorder="1" applyAlignment="1">
      <alignment horizontal="center" vertical="justify" wrapText="1"/>
    </xf>
    <xf numFmtId="3" fontId="3" fillId="0" borderId="10" xfId="0" applyNumberFormat="1" applyFont="1" applyBorder="1" applyAlignment="1">
      <alignment horizontal="center" vertical="top" wrapText="1"/>
    </xf>
    <xf numFmtId="3" fontId="0" fillId="0" borderId="0" xfId="0" applyNumberFormat="1" applyAlignment="1">
      <alignment vertical="justify"/>
    </xf>
    <xf numFmtId="173" fontId="0" fillId="0" borderId="0" xfId="0" applyNumberFormat="1" applyAlignment="1">
      <alignment vertical="justify"/>
    </xf>
    <xf numFmtId="3" fontId="3" fillId="0" borderId="10" xfId="0" applyNumberFormat="1" applyFont="1" applyFill="1" applyBorder="1" applyAlignment="1">
      <alignment horizontal="right" vertical="top" wrapText="1"/>
    </xf>
    <xf numFmtId="0" fontId="8" fillId="0" borderId="0" xfId="0" applyFont="1" applyAlignment="1">
      <alignment vertical="justify"/>
    </xf>
    <xf numFmtId="0" fontId="0" fillId="0" borderId="0" xfId="0" applyFont="1" applyAlignment="1">
      <alignment vertical="justify"/>
    </xf>
    <xf numFmtId="0" fontId="0" fillId="34" borderId="0" xfId="0" applyFill="1" applyAlignment="1">
      <alignment vertical="justify"/>
    </xf>
    <xf numFmtId="0" fontId="48" fillId="34" borderId="0" xfId="0" applyFont="1" applyFill="1" applyAlignment="1">
      <alignment vertical="justify"/>
    </xf>
    <xf numFmtId="0" fontId="9" fillId="0" borderId="0" xfId="0" applyFont="1" applyAlignment="1">
      <alignment vertical="justify"/>
    </xf>
    <xf numFmtId="0" fontId="3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3" fontId="3" fillId="0" borderId="13" xfId="0" applyNumberFormat="1" applyFont="1" applyBorder="1" applyAlignment="1">
      <alignment horizontal="right" vertical="top" wrapText="1"/>
    </xf>
    <xf numFmtId="0" fontId="3" fillId="0" borderId="14" xfId="0" applyFont="1" applyBorder="1" applyAlignment="1">
      <alignment horizontal="center" vertical="top" wrapText="1"/>
    </xf>
    <xf numFmtId="1" fontId="2" fillId="33" borderId="10" xfId="0" applyNumberFormat="1" applyFont="1" applyFill="1" applyBorder="1" applyAlignment="1">
      <alignment vertical="top" wrapText="1"/>
    </xf>
    <xf numFmtId="3" fontId="3" fillId="0" borderId="15" xfId="0" applyNumberFormat="1" applyFont="1" applyBorder="1" applyAlignment="1">
      <alignment horizontal="right" vertical="top" wrapText="1"/>
    </xf>
    <xf numFmtId="1" fontId="2" fillId="33" borderId="10" xfId="0" applyNumberFormat="1" applyFont="1" applyFill="1" applyBorder="1" applyAlignment="1">
      <alignment horizontal="center" vertical="top" wrapText="1"/>
    </xf>
    <xf numFmtId="0" fontId="10" fillId="0" borderId="16" xfId="0" applyFont="1" applyBorder="1" applyAlignment="1">
      <alignment wrapText="1"/>
    </xf>
    <xf numFmtId="0" fontId="11" fillId="0" borderId="16" xfId="0" applyFont="1" applyBorder="1" applyAlignment="1">
      <alignment/>
    </xf>
    <xf numFmtId="0" fontId="10" fillId="0" borderId="16" xfId="0" applyFont="1" applyBorder="1" applyAlignment="1">
      <alignment horizontal="justify" wrapText="1"/>
    </xf>
    <xf numFmtId="0" fontId="49" fillId="0" borderId="16" xfId="0" applyFont="1" applyBorder="1" applyAlignment="1">
      <alignment/>
    </xf>
    <xf numFmtId="0" fontId="49" fillId="0" borderId="16" xfId="0" applyFont="1" applyBorder="1" applyAlignment="1">
      <alignment vertical="justify"/>
    </xf>
    <xf numFmtId="0" fontId="10" fillId="0" borderId="16" xfId="0" applyFont="1" applyBorder="1" applyAlignment="1">
      <alignment vertical="justify"/>
    </xf>
    <xf numFmtId="0" fontId="3" fillId="0" borderId="13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1" fontId="2" fillId="33" borderId="10" xfId="0" applyNumberFormat="1" applyFont="1" applyFill="1" applyBorder="1" applyAlignment="1">
      <alignment horizontal="right" vertical="top" wrapText="1"/>
    </xf>
    <xf numFmtId="0" fontId="50" fillId="0" borderId="18" xfId="0" applyFont="1" applyBorder="1" applyAlignment="1">
      <alignment horizontal="center" vertical="top" wrapText="1"/>
    </xf>
    <xf numFmtId="0" fontId="50" fillId="0" borderId="19" xfId="0" applyFont="1" applyBorder="1" applyAlignment="1">
      <alignment horizontal="center" vertical="top" wrapText="1"/>
    </xf>
    <xf numFmtId="0" fontId="50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2" fillId="33" borderId="23" xfId="0" applyFont="1" applyFill="1" applyBorder="1" applyAlignment="1">
      <alignment vertical="top" wrapText="1"/>
    </xf>
    <xf numFmtId="0" fontId="49" fillId="0" borderId="16" xfId="0" applyFont="1" applyBorder="1" applyAlignment="1">
      <alignment horizontal="left" vertical="justify" wrapText="1"/>
    </xf>
    <xf numFmtId="0" fontId="50" fillId="0" borderId="24" xfId="0" applyFont="1" applyBorder="1" applyAlignment="1">
      <alignment horizontal="center" vertical="top" wrapText="1"/>
    </xf>
    <xf numFmtId="0" fontId="50" fillId="0" borderId="17" xfId="0" applyFont="1" applyBorder="1" applyAlignment="1">
      <alignment horizontal="center" vertical="top" wrapText="1"/>
    </xf>
    <xf numFmtId="0" fontId="50" fillId="0" borderId="25" xfId="0" applyFont="1" applyBorder="1" applyAlignment="1">
      <alignment horizontal="center" vertical="top" wrapText="1"/>
    </xf>
    <xf numFmtId="0" fontId="49" fillId="35" borderId="16" xfId="0" applyFont="1" applyFill="1" applyBorder="1" applyAlignment="1">
      <alignment vertical="justify"/>
    </xf>
    <xf numFmtId="0" fontId="10" fillId="0" borderId="16" xfId="0" applyFont="1" applyBorder="1" applyAlignment="1">
      <alignment/>
    </xf>
    <xf numFmtId="3" fontId="3" fillId="0" borderId="0" xfId="0" applyNumberFormat="1" applyFont="1" applyFill="1" applyBorder="1" applyAlignment="1">
      <alignment horizontal="right" vertical="top" wrapText="1"/>
    </xf>
    <xf numFmtId="0" fontId="0" fillId="0" borderId="0" xfId="0" applyBorder="1" applyAlignment="1">
      <alignment vertical="justify"/>
    </xf>
    <xf numFmtId="3" fontId="3" fillId="0" borderId="11" xfId="0" applyNumberFormat="1" applyFont="1" applyFill="1" applyBorder="1" applyAlignment="1">
      <alignment horizontal="right" vertical="top" wrapText="1"/>
    </xf>
    <xf numFmtId="3" fontId="3" fillId="0" borderId="23" xfId="0" applyNumberFormat="1" applyFont="1" applyFill="1" applyBorder="1" applyAlignment="1">
      <alignment horizontal="right" vertical="top" wrapText="1"/>
    </xf>
    <xf numFmtId="3" fontId="3" fillId="0" borderId="16" xfId="0" applyNumberFormat="1" applyFont="1" applyFill="1" applyBorder="1" applyAlignment="1">
      <alignment horizontal="right" vertical="top" wrapText="1"/>
    </xf>
    <xf numFmtId="0" fontId="10" fillId="0" borderId="26" xfId="0" applyFont="1" applyBorder="1" applyAlignment="1">
      <alignment horizontal="center" wrapText="1"/>
    </xf>
    <xf numFmtId="0" fontId="10" fillId="0" borderId="16" xfId="0" applyFont="1" applyBorder="1" applyAlignment="1">
      <alignment horizontal="center" vertical="justify"/>
    </xf>
    <xf numFmtId="3" fontId="3" fillId="0" borderId="26" xfId="0" applyNumberFormat="1" applyFont="1" applyBorder="1" applyAlignment="1">
      <alignment horizontal="center"/>
    </xf>
    <xf numFmtId="0" fontId="10" fillId="0" borderId="16" xfId="0" applyFont="1" applyBorder="1" applyAlignment="1">
      <alignment vertical="top" wrapText="1"/>
    </xf>
    <xf numFmtId="0" fontId="49" fillId="0" borderId="16" xfId="0" applyFont="1" applyBorder="1" applyAlignment="1">
      <alignment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zoomScalePageLayoutView="0" workbookViewId="0" topLeftCell="A19">
      <selection activeCell="K49" sqref="K49"/>
    </sheetView>
  </sheetViews>
  <sheetFormatPr defaultColWidth="9.140625" defaultRowHeight="12.75"/>
  <cols>
    <col min="1" max="1" width="4.421875" style="1" customWidth="1"/>
    <col min="2" max="2" width="56.7109375" style="1" customWidth="1"/>
    <col min="3" max="3" width="6.8515625" style="1" customWidth="1"/>
    <col min="4" max="4" width="8.7109375" style="1" customWidth="1"/>
    <col min="5" max="5" width="0.13671875" style="1" customWidth="1"/>
    <col min="6" max="6" width="11.7109375" style="1" bestFit="1" customWidth="1"/>
    <col min="7" max="7" width="8.7109375" style="1" customWidth="1"/>
    <col min="8" max="8" width="9.00390625" style="1" customWidth="1"/>
    <col min="9" max="9" width="8.421875" style="1" customWidth="1"/>
    <col min="10" max="10" width="8.00390625" style="1" customWidth="1"/>
    <col min="11" max="11" width="8.7109375" style="1" customWidth="1"/>
    <col min="12" max="16384" width="9.140625" style="1" customWidth="1"/>
  </cols>
  <sheetData>
    <row r="1" spans="1:11" ht="12.75">
      <c r="A1" s="9"/>
      <c r="B1" s="19" t="s">
        <v>14</v>
      </c>
      <c r="C1" s="9"/>
      <c r="D1" s="9"/>
      <c r="E1" s="9"/>
      <c r="F1" s="9"/>
      <c r="G1" s="9"/>
      <c r="H1" s="9"/>
      <c r="I1" s="9"/>
      <c r="J1" s="9"/>
      <c r="K1" s="9"/>
    </row>
    <row r="2" spans="1:11" ht="12.75">
      <c r="A2" s="9"/>
      <c r="B2" s="19" t="s">
        <v>17</v>
      </c>
      <c r="C2" s="9"/>
      <c r="D2" s="9"/>
      <c r="E2" s="9"/>
      <c r="F2" s="9"/>
      <c r="G2" s="9"/>
      <c r="H2" s="9"/>
      <c r="I2" s="9"/>
      <c r="J2" s="9"/>
      <c r="K2" s="9"/>
    </row>
    <row r="3" spans="1:11" ht="1.5" customHeight="1" thickBot="1">
      <c r="A3" s="9"/>
      <c r="B3" s="9"/>
      <c r="C3" s="9"/>
      <c r="D3" s="9"/>
      <c r="E3" s="9"/>
      <c r="F3" s="9"/>
      <c r="G3" s="9"/>
      <c r="H3" s="9"/>
      <c r="I3" s="9"/>
      <c r="J3" s="9"/>
      <c r="K3" s="9"/>
    </row>
    <row r="4" spans="1:7" ht="14.25" customHeight="1" thickBot="1">
      <c r="A4" s="65" t="s">
        <v>1</v>
      </c>
      <c r="B4" s="65" t="s">
        <v>2</v>
      </c>
      <c r="C4" s="65" t="s">
        <v>3</v>
      </c>
      <c r="D4" s="65" t="s">
        <v>4</v>
      </c>
      <c r="E4" s="66" t="s">
        <v>21</v>
      </c>
      <c r="F4" s="65" t="s">
        <v>22</v>
      </c>
      <c r="G4" s="65" t="s">
        <v>20</v>
      </c>
    </row>
    <row r="5" spans="1:7" ht="13.5" thickBot="1">
      <c r="A5" s="65"/>
      <c r="B5" s="65"/>
      <c r="C5" s="65"/>
      <c r="D5" s="65"/>
      <c r="E5" s="67"/>
      <c r="F5" s="65"/>
      <c r="G5" s="65"/>
    </row>
    <row r="6" spans="1:9" ht="13.5" thickBot="1">
      <c r="A6" s="2">
        <v>1</v>
      </c>
      <c r="B6" s="3" t="s">
        <v>5</v>
      </c>
      <c r="C6" s="3"/>
      <c r="D6" s="3"/>
      <c r="E6" s="3">
        <f>SUM(E7:E9)</f>
        <v>115000</v>
      </c>
      <c r="F6" s="3"/>
      <c r="G6" s="29">
        <f>SUM(G7:G9)</f>
        <v>14081.632653061226</v>
      </c>
      <c r="I6" s="16"/>
    </row>
    <row r="7" spans="1:7" ht="13.5" customHeight="1" thickBot="1">
      <c r="A7" s="4">
        <v>1.1</v>
      </c>
      <c r="B7" s="5" t="s">
        <v>12</v>
      </c>
      <c r="C7" s="4">
        <v>1</v>
      </c>
      <c r="D7" s="4">
        <v>12</v>
      </c>
      <c r="E7" s="15">
        <v>40000</v>
      </c>
      <c r="F7" s="6">
        <f>E7/98</f>
        <v>408.16326530612247</v>
      </c>
      <c r="G7" s="18">
        <f>F7*C7*D7</f>
        <v>4897.95918367347</v>
      </c>
    </row>
    <row r="8" spans="1:10" ht="14.25" customHeight="1" thickBot="1">
      <c r="A8" s="4">
        <v>1.4</v>
      </c>
      <c r="B8" s="5" t="s">
        <v>23</v>
      </c>
      <c r="C8" s="4">
        <v>1</v>
      </c>
      <c r="D8" s="4">
        <v>12</v>
      </c>
      <c r="E8" s="15">
        <v>40000</v>
      </c>
      <c r="F8" s="6">
        <f>E8/98</f>
        <v>408.16326530612247</v>
      </c>
      <c r="G8" s="18">
        <f>F8*C8*D8</f>
        <v>4897.95918367347</v>
      </c>
      <c r="J8" s="16"/>
    </row>
    <row r="9" spans="1:7" ht="14.25" customHeight="1" thickBot="1">
      <c r="A9" s="4">
        <v>1.4</v>
      </c>
      <c r="B9" s="5" t="s">
        <v>24</v>
      </c>
      <c r="C9" s="4">
        <v>1</v>
      </c>
      <c r="D9" s="4">
        <v>12</v>
      </c>
      <c r="E9" s="4">
        <v>35000</v>
      </c>
      <c r="F9" s="6">
        <f>E9/98</f>
        <v>357.14285714285717</v>
      </c>
      <c r="G9" s="18">
        <f>F9*C9*D9</f>
        <v>4285.714285714286</v>
      </c>
    </row>
    <row r="10" spans="1:11" ht="13.5" thickBot="1">
      <c r="A10" s="2">
        <v>2</v>
      </c>
      <c r="B10" s="3" t="s">
        <v>0</v>
      </c>
      <c r="C10" s="3"/>
      <c r="D10" s="2"/>
      <c r="E10" s="2">
        <f>SUM(E11:E14)</f>
        <v>49000</v>
      </c>
      <c r="F10" s="2"/>
      <c r="G10" s="41">
        <f>SUM(G11:G14)</f>
        <v>6000.000000000001</v>
      </c>
      <c r="K10" s="16"/>
    </row>
    <row r="11" spans="1:7" ht="13.5" thickBot="1">
      <c r="A11" s="4">
        <v>2.2</v>
      </c>
      <c r="B11" s="5" t="s">
        <v>6</v>
      </c>
      <c r="C11" s="4">
        <v>1</v>
      </c>
      <c r="D11" s="4">
        <v>12</v>
      </c>
      <c r="E11" s="15">
        <v>25000</v>
      </c>
      <c r="F11" s="6">
        <f>E11/98</f>
        <v>255.10204081632654</v>
      </c>
      <c r="G11" s="18">
        <f>F11*C11*D11</f>
        <v>3061.2244897959185</v>
      </c>
    </row>
    <row r="12" spans="1:7" ht="14.25" customHeight="1" thickBot="1">
      <c r="A12" s="4">
        <v>2.3</v>
      </c>
      <c r="B12" s="5" t="s">
        <v>7</v>
      </c>
      <c r="C12" s="4">
        <v>1</v>
      </c>
      <c r="D12" s="4">
        <v>12</v>
      </c>
      <c r="E12" s="15">
        <v>10000</v>
      </c>
      <c r="F12" s="6">
        <f>E12/98</f>
        <v>102.04081632653062</v>
      </c>
      <c r="G12" s="18">
        <f>F12*C12*D12</f>
        <v>1224.4897959183675</v>
      </c>
    </row>
    <row r="13" spans="1:7" ht="14.25" customHeight="1" thickBot="1">
      <c r="A13" s="4"/>
      <c r="B13" s="5" t="s">
        <v>25</v>
      </c>
      <c r="C13" s="4">
        <v>1</v>
      </c>
      <c r="D13" s="4">
        <v>12</v>
      </c>
      <c r="E13" s="15">
        <v>8000</v>
      </c>
      <c r="F13" s="6">
        <f>E13/98</f>
        <v>81.63265306122449</v>
      </c>
      <c r="G13" s="18">
        <f>F13*C13*D13</f>
        <v>979.5918367346939</v>
      </c>
    </row>
    <row r="14" spans="1:7" ht="18" customHeight="1" thickBot="1">
      <c r="A14" s="4">
        <v>2.4</v>
      </c>
      <c r="B14" s="5" t="s">
        <v>8</v>
      </c>
      <c r="C14" s="4">
        <v>1</v>
      </c>
      <c r="D14" s="4">
        <v>12</v>
      </c>
      <c r="E14" s="4">
        <v>6000</v>
      </c>
      <c r="F14" s="6">
        <f>E14/98</f>
        <v>61.224489795918366</v>
      </c>
      <c r="G14" s="18">
        <f>F14*C14*D14</f>
        <v>734.6938775510204</v>
      </c>
    </row>
    <row r="15" spans="1:7" ht="13.5" thickBot="1">
      <c r="A15" s="2">
        <v>3</v>
      </c>
      <c r="B15" s="3" t="s">
        <v>28</v>
      </c>
      <c r="C15" s="3"/>
      <c r="D15" s="3"/>
      <c r="E15" s="3">
        <f>SUM(E16:E16)</f>
        <v>100000</v>
      </c>
      <c r="F15" s="3"/>
      <c r="G15" s="29">
        <f>SUM(G16:G16)</f>
        <v>1010.10101010101</v>
      </c>
    </row>
    <row r="16" spans="1:7" ht="18" customHeight="1" thickBot="1">
      <c r="A16" s="7">
        <v>3.1</v>
      </c>
      <c r="B16" s="8" t="s">
        <v>9</v>
      </c>
      <c r="C16" s="7">
        <v>1</v>
      </c>
      <c r="D16" s="7">
        <v>1</v>
      </c>
      <c r="E16" s="14">
        <v>100000</v>
      </c>
      <c r="F16" s="6">
        <f>E16/99</f>
        <v>1010.10101010101</v>
      </c>
      <c r="G16" s="18">
        <f>F16*C16*D16</f>
        <v>1010.10101010101</v>
      </c>
    </row>
    <row r="17" spans="1:7" ht="13.5" thickBot="1">
      <c r="A17" s="26">
        <v>4</v>
      </c>
      <c r="B17" s="12" t="s">
        <v>10</v>
      </c>
      <c r="C17" s="3"/>
      <c r="D17" s="3"/>
      <c r="E17" s="12">
        <f>SUM(E18:E50)</f>
        <v>3116830</v>
      </c>
      <c r="F17" s="3"/>
      <c r="G17" s="29">
        <f>SUM(G18:G50)</f>
        <v>128413.35353535353</v>
      </c>
    </row>
    <row r="18" spans="1:7" ht="15.75" customHeight="1" thickBot="1">
      <c r="A18" s="52">
        <v>4.1</v>
      </c>
      <c r="B18" s="36" t="s">
        <v>26</v>
      </c>
      <c r="C18" s="38">
        <v>1</v>
      </c>
      <c r="D18" s="24">
        <v>1</v>
      </c>
      <c r="E18" s="4">
        <v>230000</v>
      </c>
      <c r="F18" s="27">
        <f aca="true" t="shared" si="0" ref="F18:F51">E18/99</f>
        <v>2323.2323232323233</v>
      </c>
      <c r="G18" s="18">
        <f aca="true" t="shared" si="1" ref="G18:G35">F18*C18*D18</f>
        <v>2323.2323232323233</v>
      </c>
    </row>
    <row r="19" spans="1:7" ht="15.75" customHeight="1" thickBot="1">
      <c r="A19" s="50">
        <v>4.2</v>
      </c>
      <c r="B19" s="36" t="s">
        <v>35</v>
      </c>
      <c r="C19" s="38">
        <v>2</v>
      </c>
      <c r="D19" s="24">
        <v>12</v>
      </c>
      <c r="E19" s="4">
        <v>20000</v>
      </c>
      <c r="F19" s="27">
        <f t="shared" si="0"/>
        <v>202.02020202020202</v>
      </c>
      <c r="G19" s="18">
        <f t="shared" si="1"/>
        <v>4848.484848484848</v>
      </c>
    </row>
    <row r="20" spans="1:7" ht="16.5" customHeight="1" thickBot="1">
      <c r="A20" s="42">
        <v>4.3</v>
      </c>
      <c r="B20" s="53" t="s">
        <v>31</v>
      </c>
      <c r="C20" s="38">
        <v>1</v>
      </c>
      <c r="D20" s="24">
        <v>12</v>
      </c>
      <c r="E20" s="4">
        <v>75000</v>
      </c>
      <c r="F20" s="27">
        <f t="shared" si="0"/>
        <v>757.5757575757576</v>
      </c>
      <c r="G20" s="18">
        <f t="shared" si="1"/>
        <v>9090.909090909092</v>
      </c>
    </row>
    <row r="21" spans="1:7" ht="27" customHeight="1" thickBot="1">
      <c r="A21" s="42">
        <v>4.4</v>
      </c>
      <c r="B21" s="63" t="s">
        <v>52</v>
      </c>
      <c r="C21" s="38">
        <v>25</v>
      </c>
      <c r="D21" s="24">
        <v>5</v>
      </c>
      <c r="E21" s="25">
        <v>6000</v>
      </c>
      <c r="F21" s="27">
        <f t="shared" si="0"/>
        <v>60.60606060606061</v>
      </c>
      <c r="G21" s="57">
        <f t="shared" si="1"/>
        <v>7575.757575757576</v>
      </c>
    </row>
    <row r="22" spans="1:8" ht="17.25" customHeight="1" thickBot="1">
      <c r="A22" s="42">
        <v>4.5</v>
      </c>
      <c r="B22" s="54" t="s">
        <v>53</v>
      </c>
      <c r="C22" s="60">
        <v>5</v>
      </c>
      <c r="D22" s="45">
        <v>1</v>
      </c>
      <c r="E22" s="61">
        <v>15000</v>
      </c>
      <c r="F22" s="27">
        <f t="shared" si="0"/>
        <v>151.5151515151515</v>
      </c>
      <c r="G22" s="59">
        <f t="shared" si="1"/>
        <v>757.5757575757575</v>
      </c>
      <c r="H22" s="55"/>
    </row>
    <row r="23" spans="1:8" ht="17.25" customHeight="1" thickBot="1">
      <c r="A23" s="42">
        <v>4.6</v>
      </c>
      <c r="B23" s="54" t="s">
        <v>48</v>
      </c>
      <c r="C23" s="60">
        <v>1</v>
      </c>
      <c r="D23" s="38">
        <v>1</v>
      </c>
      <c r="E23" s="62">
        <v>85000</v>
      </c>
      <c r="F23" s="27">
        <f t="shared" si="0"/>
        <v>858.5858585858585</v>
      </c>
      <c r="G23" s="59">
        <f t="shared" si="1"/>
        <v>858.5858585858585</v>
      </c>
      <c r="H23" s="55"/>
    </row>
    <row r="24" spans="1:8" ht="28.5" customHeight="1" thickBot="1">
      <c r="A24" s="42">
        <v>4.7</v>
      </c>
      <c r="B24" s="32" t="s">
        <v>54</v>
      </c>
      <c r="C24" s="60">
        <v>1</v>
      </c>
      <c r="D24" s="38">
        <v>1</v>
      </c>
      <c r="E24" s="62">
        <v>90000</v>
      </c>
      <c r="F24" s="27">
        <f t="shared" si="0"/>
        <v>909.0909090909091</v>
      </c>
      <c r="G24" s="59">
        <f t="shared" si="1"/>
        <v>909.0909090909091</v>
      </c>
      <c r="H24" s="55"/>
    </row>
    <row r="25" spans="1:8" ht="17.25" customHeight="1" thickBot="1">
      <c r="A25" s="42">
        <v>4.8</v>
      </c>
      <c r="B25" s="54" t="s">
        <v>49</v>
      </c>
      <c r="C25" s="60">
        <v>1</v>
      </c>
      <c r="D25" s="38">
        <v>1</v>
      </c>
      <c r="E25" s="62">
        <v>20000</v>
      </c>
      <c r="F25" s="27">
        <f t="shared" si="0"/>
        <v>202.02020202020202</v>
      </c>
      <c r="G25" s="59">
        <f t="shared" si="1"/>
        <v>202.02020202020202</v>
      </c>
      <c r="H25" s="55"/>
    </row>
    <row r="26" spans="1:8" ht="17.25" customHeight="1" thickBot="1">
      <c r="A26" s="42">
        <v>4.9</v>
      </c>
      <c r="B26" s="54" t="s">
        <v>50</v>
      </c>
      <c r="C26" s="60">
        <v>1</v>
      </c>
      <c r="D26" s="38">
        <v>1</v>
      </c>
      <c r="E26" s="62">
        <v>130000</v>
      </c>
      <c r="F26" s="27">
        <f t="shared" si="0"/>
        <v>1313.1313131313132</v>
      </c>
      <c r="G26" s="59">
        <f t="shared" si="1"/>
        <v>1313.1313131313132</v>
      </c>
      <c r="H26" s="55"/>
    </row>
    <row r="27" spans="1:8" ht="17.25" customHeight="1" thickBot="1">
      <c r="A27" s="42">
        <v>4.1</v>
      </c>
      <c r="B27" s="54" t="s">
        <v>51</v>
      </c>
      <c r="C27" s="60">
        <v>1</v>
      </c>
      <c r="D27" s="38">
        <v>1</v>
      </c>
      <c r="E27" s="62">
        <v>40000</v>
      </c>
      <c r="F27" s="27">
        <f t="shared" si="0"/>
        <v>404.04040404040404</v>
      </c>
      <c r="G27" s="59">
        <f t="shared" si="1"/>
        <v>404.04040404040404</v>
      </c>
      <c r="H27" s="55"/>
    </row>
    <row r="28" spans="1:8" ht="15.75" customHeight="1" thickBot="1">
      <c r="A28" s="42">
        <v>4.5</v>
      </c>
      <c r="B28" s="33" t="s">
        <v>33</v>
      </c>
      <c r="C28" s="38">
        <v>1</v>
      </c>
      <c r="D28" s="28">
        <v>1</v>
      </c>
      <c r="E28" s="15">
        <v>120000</v>
      </c>
      <c r="F28" s="27">
        <f t="shared" si="0"/>
        <v>1212.121212121212</v>
      </c>
      <c r="G28" s="59">
        <f t="shared" si="1"/>
        <v>1212.121212121212</v>
      </c>
      <c r="H28" s="56"/>
    </row>
    <row r="29" spans="1:7" ht="18" customHeight="1" thickBot="1">
      <c r="A29" s="42">
        <v>4.6</v>
      </c>
      <c r="B29" s="34" t="s">
        <v>34</v>
      </c>
      <c r="C29" s="38">
        <v>1</v>
      </c>
      <c r="D29" s="28">
        <v>1</v>
      </c>
      <c r="E29" s="4">
        <v>90000</v>
      </c>
      <c r="F29" s="27">
        <f t="shared" si="0"/>
        <v>909.0909090909091</v>
      </c>
      <c r="G29" s="59">
        <f t="shared" si="1"/>
        <v>909.0909090909091</v>
      </c>
    </row>
    <row r="30" spans="1:7" ht="15.75" customHeight="1" thickBot="1">
      <c r="A30" s="42">
        <v>4.7</v>
      </c>
      <c r="B30" s="35" t="s">
        <v>32</v>
      </c>
      <c r="C30" s="38">
        <v>156</v>
      </c>
      <c r="D30" s="24">
        <v>1</v>
      </c>
      <c r="E30" s="15">
        <v>230</v>
      </c>
      <c r="F30" s="27">
        <f t="shared" si="0"/>
        <v>2.323232323232323</v>
      </c>
      <c r="G30" s="59">
        <f t="shared" si="1"/>
        <v>362.4242424242424</v>
      </c>
    </row>
    <row r="31" spans="1:7" ht="15" customHeight="1" thickBot="1">
      <c r="A31" s="42">
        <v>4.8</v>
      </c>
      <c r="B31" s="35" t="s">
        <v>44</v>
      </c>
      <c r="C31" s="38">
        <v>15</v>
      </c>
      <c r="D31" s="28">
        <v>12</v>
      </c>
      <c r="E31" s="4">
        <v>5000</v>
      </c>
      <c r="F31" s="27">
        <f t="shared" si="0"/>
        <v>50.505050505050505</v>
      </c>
      <c r="G31" s="58">
        <f t="shared" si="1"/>
        <v>9090.909090909092</v>
      </c>
    </row>
    <row r="32" spans="1:7" ht="15.75" customHeight="1" thickBot="1">
      <c r="A32" s="42">
        <v>4.9</v>
      </c>
      <c r="B32" s="35" t="s">
        <v>36</v>
      </c>
      <c r="C32" s="45">
        <v>1</v>
      </c>
      <c r="D32" s="40">
        <v>1</v>
      </c>
      <c r="E32" s="38">
        <v>400000</v>
      </c>
      <c r="F32" s="27">
        <f t="shared" si="0"/>
        <v>4040.40404040404</v>
      </c>
      <c r="G32" s="18">
        <f t="shared" si="1"/>
        <v>4040.40404040404</v>
      </c>
    </row>
    <row r="33" spans="1:7" ht="16.5" customHeight="1" thickBot="1">
      <c r="A33" s="42">
        <v>4.1</v>
      </c>
      <c r="B33" s="35" t="s">
        <v>45</v>
      </c>
      <c r="C33" s="45">
        <v>1</v>
      </c>
      <c r="D33" s="40">
        <v>1</v>
      </c>
      <c r="E33" s="38">
        <v>22000</v>
      </c>
      <c r="F33" s="27">
        <f t="shared" si="0"/>
        <v>222.22222222222223</v>
      </c>
      <c r="G33" s="18">
        <f t="shared" si="1"/>
        <v>222.22222222222223</v>
      </c>
    </row>
    <row r="34" spans="1:7" ht="16.5" customHeight="1" thickBot="1">
      <c r="A34" s="42">
        <v>4.11</v>
      </c>
      <c r="B34" s="35" t="s">
        <v>15</v>
      </c>
      <c r="C34" s="45">
        <v>1</v>
      </c>
      <c r="D34" s="40">
        <v>1</v>
      </c>
      <c r="E34" s="38">
        <v>65000</v>
      </c>
      <c r="F34" s="27">
        <f t="shared" si="0"/>
        <v>656.5656565656566</v>
      </c>
      <c r="G34" s="18">
        <f t="shared" si="1"/>
        <v>656.5656565656566</v>
      </c>
    </row>
    <row r="35" spans="1:7" ht="18" customHeight="1" thickBot="1">
      <c r="A35" s="42">
        <v>4.12</v>
      </c>
      <c r="B35" s="35" t="s">
        <v>29</v>
      </c>
      <c r="C35" s="38">
        <v>165</v>
      </c>
      <c r="D35" s="39">
        <v>1</v>
      </c>
      <c r="E35" s="4">
        <v>600</v>
      </c>
      <c r="F35" s="27">
        <f t="shared" si="0"/>
        <v>6.0606060606060606</v>
      </c>
      <c r="G35" s="18">
        <f t="shared" si="1"/>
        <v>1000</v>
      </c>
    </row>
    <row r="36" spans="1:7" ht="17.25" customHeight="1" thickBot="1">
      <c r="A36" s="42">
        <v>4.13</v>
      </c>
      <c r="B36" s="35" t="s">
        <v>27</v>
      </c>
      <c r="C36" s="46">
        <v>5</v>
      </c>
      <c r="D36" s="24">
        <v>1</v>
      </c>
      <c r="E36" s="4">
        <v>65000</v>
      </c>
      <c r="F36" s="27">
        <f t="shared" si="0"/>
        <v>656.5656565656566</v>
      </c>
      <c r="G36" s="18">
        <v>758</v>
      </c>
    </row>
    <row r="37" spans="1:7" ht="15.75" customHeight="1" thickBot="1">
      <c r="A37" s="42">
        <v>4.15</v>
      </c>
      <c r="B37" s="35" t="s">
        <v>37</v>
      </c>
      <c r="C37" s="38">
        <v>5</v>
      </c>
      <c r="D37" s="24">
        <v>1</v>
      </c>
      <c r="E37" s="4">
        <v>700000</v>
      </c>
      <c r="F37" s="27">
        <f t="shared" si="0"/>
        <v>7070.707070707071</v>
      </c>
      <c r="G37" s="18">
        <f aca="true" t="shared" si="2" ref="G37:G51">F37*C37*D37</f>
        <v>35353.53535353535</v>
      </c>
    </row>
    <row r="38" spans="1:7" ht="16.5" customHeight="1" thickBot="1">
      <c r="A38" s="42">
        <v>4.16</v>
      </c>
      <c r="B38" s="35" t="s">
        <v>38</v>
      </c>
      <c r="C38" s="38">
        <v>5</v>
      </c>
      <c r="D38" s="24">
        <v>1</v>
      </c>
      <c r="E38" s="15">
        <v>17000</v>
      </c>
      <c r="F38" s="27">
        <f t="shared" si="0"/>
        <v>171.7171717171717</v>
      </c>
      <c r="G38" s="18">
        <f t="shared" si="2"/>
        <v>858.5858585858585</v>
      </c>
    </row>
    <row r="39" spans="1:7" ht="29.25" customHeight="1" thickBot="1">
      <c r="A39" s="42">
        <v>4.17</v>
      </c>
      <c r="B39" s="64" t="s">
        <v>55</v>
      </c>
      <c r="C39" s="38">
        <v>5</v>
      </c>
      <c r="D39" s="24">
        <v>1</v>
      </c>
      <c r="E39" s="4">
        <v>45000</v>
      </c>
      <c r="F39" s="27">
        <f t="shared" si="0"/>
        <v>454.54545454545456</v>
      </c>
      <c r="G39" s="18">
        <f t="shared" si="2"/>
        <v>2272.727272727273</v>
      </c>
    </row>
    <row r="40" spans="1:7" ht="16.5" customHeight="1" thickBot="1">
      <c r="A40" s="42">
        <v>4.18</v>
      </c>
      <c r="B40" s="35" t="s">
        <v>16</v>
      </c>
      <c r="C40" s="38">
        <v>5</v>
      </c>
      <c r="D40" s="24">
        <v>12</v>
      </c>
      <c r="E40" s="4">
        <v>10000</v>
      </c>
      <c r="F40" s="27">
        <f t="shared" si="0"/>
        <v>101.01010101010101</v>
      </c>
      <c r="G40" s="18">
        <f t="shared" si="2"/>
        <v>6060.606060606061</v>
      </c>
    </row>
    <row r="41" spans="1:7" ht="15" customHeight="1" thickBot="1">
      <c r="A41" s="42">
        <v>4.19</v>
      </c>
      <c r="B41" s="35" t="s">
        <v>30</v>
      </c>
      <c r="C41" s="38">
        <v>5</v>
      </c>
      <c r="D41" s="24">
        <v>1</v>
      </c>
      <c r="E41" s="4">
        <v>80000</v>
      </c>
      <c r="F41" s="27">
        <f t="shared" si="0"/>
        <v>808.0808080808081</v>
      </c>
      <c r="G41" s="18">
        <f t="shared" si="2"/>
        <v>4040.4040404040406</v>
      </c>
    </row>
    <row r="42" spans="1:7" ht="29.25" customHeight="1" thickBot="1">
      <c r="A42" s="42">
        <v>4.2</v>
      </c>
      <c r="B42" s="37" t="s">
        <v>39</v>
      </c>
      <c r="C42" s="38">
        <v>5</v>
      </c>
      <c r="D42" s="24">
        <v>1</v>
      </c>
      <c r="E42" s="4">
        <v>65000</v>
      </c>
      <c r="F42" s="27">
        <f t="shared" si="0"/>
        <v>656.5656565656566</v>
      </c>
      <c r="G42" s="18">
        <f t="shared" si="2"/>
        <v>3282.8282828282827</v>
      </c>
    </row>
    <row r="43" spans="1:7" ht="33.75" customHeight="1" thickBot="1">
      <c r="A43" s="42">
        <v>4.21</v>
      </c>
      <c r="B43" s="36" t="s">
        <v>40</v>
      </c>
      <c r="C43" s="38">
        <v>1</v>
      </c>
      <c r="D43" s="24">
        <v>12</v>
      </c>
      <c r="E43" s="4">
        <v>30000</v>
      </c>
      <c r="F43" s="27">
        <f t="shared" si="0"/>
        <v>303.030303030303</v>
      </c>
      <c r="G43" s="18">
        <f t="shared" si="2"/>
        <v>3636.363636363636</v>
      </c>
    </row>
    <row r="44" spans="1:7" ht="26.25" customHeight="1" thickBot="1">
      <c r="A44" s="42">
        <v>4.22</v>
      </c>
      <c r="B44" s="36" t="s">
        <v>42</v>
      </c>
      <c r="C44" s="47">
        <v>5</v>
      </c>
      <c r="D44" s="24">
        <v>1</v>
      </c>
      <c r="E44" s="15">
        <v>55000</v>
      </c>
      <c r="F44" s="27">
        <f t="shared" si="0"/>
        <v>555.5555555555555</v>
      </c>
      <c r="G44" s="18">
        <f t="shared" si="2"/>
        <v>2777.777777777778</v>
      </c>
    </row>
    <row r="45" spans="1:7" ht="30.75" customHeight="1" thickBot="1">
      <c r="A45" s="43">
        <v>4.23</v>
      </c>
      <c r="B45" s="36" t="s">
        <v>56</v>
      </c>
      <c r="C45" s="38">
        <v>2</v>
      </c>
      <c r="D45" s="24">
        <v>12</v>
      </c>
      <c r="E45" s="15">
        <v>9000</v>
      </c>
      <c r="F45" s="27">
        <f t="shared" si="0"/>
        <v>90.9090909090909</v>
      </c>
      <c r="G45" s="18">
        <f t="shared" si="2"/>
        <v>2181.818181818182</v>
      </c>
    </row>
    <row r="46" spans="1:7" ht="30.75" customHeight="1" thickBot="1">
      <c r="A46" s="43"/>
      <c r="B46" s="36" t="s">
        <v>46</v>
      </c>
      <c r="C46" s="38">
        <v>1</v>
      </c>
      <c r="D46" s="24">
        <v>12</v>
      </c>
      <c r="E46" s="15">
        <v>10000</v>
      </c>
      <c r="F46" s="30">
        <f t="shared" si="0"/>
        <v>101.01010101010101</v>
      </c>
      <c r="G46" s="18">
        <f t="shared" si="2"/>
        <v>1212.121212121212</v>
      </c>
    </row>
    <row r="47" spans="1:7" ht="39" customHeight="1" thickBot="1">
      <c r="A47" s="43"/>
      <c r="B47" s="49" t="s">
        <v>18</v>
      </c>
      <c r="C47" s="38">
        <v>5</v>
      </c>
      <c r="D47" s="24">
        <v>12</v>
      </c>
      <c r="E47" s="15">
        <v>17000</v>
      </c>
      <c r="F47" s="30">
        <f t="shared" si="0"/>
        <v>171.7171717171717</v>
      </c>
      <c r="G47" s="18">
        <f t="shared" si="2"/>
        <v>10303.030303030302</v>
      </c>
    </row>
    <row r="48" spans="1:7" ht="23.25" customHeight="1" thickBot="1">
      <c r="A48" s="43"/>
      <c r="B48" s="49" t="s">
        <v>57</v>
      </c>
      <c r="C48" s="38">
        <v>1</v>
      </c>
      <c r="D48" s="24">
        <v>12</v>
      </c>
      <c r="E48" s="15">
        <v>20000</v>
      </c>
      <c r="F48" s="30">
        <f t="shared" si="0"/>
        <v>202.02020202020202</v>
      </c>
      <c r="G48" s="18">
        <f t="shared" si="2"/>
        <v>2424.242424242424</v>
      </c>
    </row>
    <row r="49" spans="1:7" ht="59.25" customHeight="1" thickBot="1">
      <c r="A49" s="44">
        <v>4.24</v>
      </c>
      <c r="B49" s="36" t="s">
        <v>41</v>
      </c>
      <c r="C49" s="38">
        <v>1</v>
      </c>
      <c r="D49" s="24">
        <v>1</v>
      </c>
      <c r="E49" s="15">
        <v>500000</v>
      </c>
      <c r="F49" s="30">
        <f t="shared" si="0"/>
        <v>5050.50505050505</v>
      </c>
      <c r="G49" s="18">
        <f t="shared" si="2"/>
        <v>5050.50505050505</v>
      </c>
    </row>
    <row r="50" spans="1:7" ht="33" customHeight="1" thickBot="1">
      <c r="A50" s="44">
        <v>4.25</v>
      </c>
      <c r="B50" s="37" t="s">
        <v>43</v>
      </c>
      <c r="C50" s="38">
        <v>3</v>
      </c>
      <c r="D50" s="24">
        <v>1</v>
      </c>
      <c r="E50" s="4">
        <v>80000</v>
      </c>
      <c r="F50" s="30">
        <f t="shared" si="0"/>
        <v>808.0808080808081</v>
      </c>
      <c r="G50" s="18">
        <f t="shared" si="2"/>
        <v>2424.242424242424</v>
      </c>
    </row>
    <row r="51" spans="1:7" ht="33" customHeight="1" thickBot="1">
      <c r="A51" s="51">
        <v>4.26</v>
      </c>
      <c r="B51" s="49" t="s">
        <v>47</v>
      </c>
      <c r="C51" s="38">
        <v>1</v>
      </c>
      <c r="D51" s="24">
        <v>1</v>
      </c>
      <c r="E51" s="4">
        <v>300000</v>
      </c>
      <c r="F51" s="30">
        <f t="shared" si="0"/>
        <v>3030.3030303030305</v>
      </c>
      <c r="G51" s="18">
        <f t="shared" si="2"/>
        <v>3030.3030303030305</v>
      </c>
    </row>
    <row r="52" spans="1:7" ht="12.75" customHeight="1" thickBot="1">
      <c r="A52" s="2">
        <v>5</v>
      </c>
      <c r="B52" s="48" t="s">
        <v>11</v>
      </c>
      <c r="C52" s="2"/>
      <c r="D52" s="2"/>
      <c r="E52" s="2">
        <f>SUM(E53)</f>
        <v>100000</v>
      </c>
      <c r="F52" s="2"/>
      <c r="G52" s="31">
        <f>SUM(G53)</f>
        <v>1010.10101010101</v>
      </c>
    </row>
    <row r="53" spans="1:7" ht="16.5" customHeight="1" thickBot="1">
      <c r="A53" s="4">
        <v>5.1</v>
      </c>
      <c r="B53" s="5" t="s">
        <v>13</v>
      </c>
      <c r="C53" s="4">
        <v>1</v>
      </c>
      <c r="D53" s="4">
        <v>1</v>
      </c>
      <c r="E53" s="15">
        <v>100000</v>
      </c>
      <c r="F53" s="30">
        <f>E53/99</f>
        <v>1010.10101010101</v>
      </c>
      <c r="G53" s="18">
        <f>F53*C53*D53</f>
        <v>1010.10101010101</v>
      </c>
    </row>
    <row r="54" spans="1:7" ht="12.75">
      <c r="A54" s="11"/>
      <c r="B54" s="12" t="s">
        <v>19</v>
      </c>
      <c r="C54" s="11"/>
      <c r="D54" s="11"/>
      <c r="E54" s="11"/>
      <c r="F54" s="13"/>
      <c r="G54" s="10">
        <f>G6+G10+G15+G17+G52</f>
        <v>150515.18820861678</v>
      </c>
    </row>
    <row r="55" spans="2:7" ht="12.75">
      <c r="B55" s="23"/>
      <c r="C55" s="20"/>
      <c r="D55" s="20"/>
      <c r="E55" s="20"/>
      <c r="F55" s="20"/>
      <c r="G55" s="20"/>
    </row>
    <row r="56" spans="1:7" ht="12.75">
      <c r="A56" s="21"/>
      <c r="B56" s="21"/>
      <c r="C56" s="21"/>
      <c r="D56" s="21"/>
      <c r="E56" s="21"/>
      <c r="F56" s="21"/>
      <c r="G56" s="22"/>
    </row>
    <row r="57" ht="12.75">
      <c r="F57" s="17"/>
    </row>
    <row r="58" spans="3:6" ht="12.75">
      <c r="C58" s="16"/>
      <c r="F58" s="16"/>
    </row>
    <row r="60" ht="12.75">
      <c r="G60" s="16"/>
    </row>
  </sheetData>
  <sheetProtection/>
  <mergeCells count="7">
    <mergeCell ref="A4:A5"/>
    <mergeCell ref="B4:B5"/>
    <mergeCell ref="C4:C5"/>
    <mergeCell ref="D4:D5"/>
    <mergeCell ref="F4:F5"/>
    <mergeCell ref="G4:G5"/>
    <mergeCell ref="E4:E5"/>
  </mergeCells>
  <printOptions/>
  <pageMargins left="0.25" right="0.25" top="0.75" bottom="0.75" header="0.3" footer="0.3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9" sqref="D9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Khalida Brohi</dc:creator>
  <cp:keywords/>
  <dc:description/>
  <cp:lastModifiedBy>snr</cp:lastModifiedBy>
  <cp:lastPrinted>2008-06-28T12:55:38Z</cp:lastPrinted>
  <dcterms:created xsi:type="dcterms:W3CDTF">1996-10-14T23:33:28Z</dcterms:created>
  <dcterms:modified xsi:type="dcterms:W3CDTF">2013-07-10T11:13:27Z</dcterms:modified>
  <cp:category/>
  <cp:version/>
  <cp:contentType/>
  <cp:contentStatus/>
</cp:coreProperties>
</file>